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ходы" sheetId="1" r:id="rId1"/>
    <sheet name="Лист2" sheetId="2" state="hidden" r:id="rId2"/>
    <sheet name="Лист3" sheetId="3" state="hidden" r:id="rId3"/>
    <sheet name="Источники" sheetId="4" r:id="rId4"/>
  </sheets>
  <calcPr calcId="125725"/>
</workbook>
</file>

<file path=xl/calcChain.xml><?xml version="1.0" encoding="utf-8"?>
<calcChain xmlns="http://schemas.openxmlformats.org/spreadsheetml/2006/main">
  <c r="I41" i="1"/>
  <c r="H41"/>
  <c r="H40" s="1"/>
  <c r="I40"/>
  <c r="I266"/>
  <c r="I265"/>
  <c r="I264" s="1"/>
  <c r="I263" s="1"/>
  <c r="I261"/>
  <c r="I260" s="1"/>
  <c r="I259" s="1"/>
  <c r="I257"/>
  <c r="I256" s="1"/>
  <c r="I255" s="1"/>
  <c r="I252"/>
  <c r="I251" s="1"/>
  <c r="I250" s="1"/>
  <c r="I249" s="1"/>
  <c r="I247"/>
  <c r="I246" s="1"/>
  <c r="I244"/>
  <c r="I243" s="1"/>
  <c r="I241"/>
  <c r="I240" s="1"/>
  <c r="I239"/>
  <c r="I238" s="1"/>
  <c r="I236"/>
  <c r="I233"/>
  <c r="I232" s="1"/>
  <c r="I230"/>
  <c r="I229" s="1"/>
  <c r="I228"/>
  <c r="I227" s="1"/>
  <c r="I226" s="1"/>
  <c r="I224"/>
  <c r="I223" s="1"/>
  <c r="I221"/>
  <c r="I220" s="1"/>
  <c r="I218"/>
  <c r="I217" s="1"/>
  <c r="I215"/>
  <c r="I214"/>
  <c r="I213"/>
  <c r="I212"/>
  <c r="I210"/>
  <c r="I209"/>
  <c r="I207"/>
  <c r="I206" s="1"/>
  <c r="I204"/>
  <c r="I203" s="1"/>
  <c r="I200"/>
  <c r="I199" s="1"/>
  <c r="I197"/>
  <c r="I196" s="1"/>
  <c r="I194"/>
  <c r="I193" s="1"/>
  <c r="I191"/>
  <c r="I190"/>
  <c r="I189"/>
  <c r="I188" s="1"/>
  <c r="I186"/>
  <c r="I185" s="1"/>
  <c r="I183"/>
  <c r="I182"/>
  <c r="I181"/>
  <c r="I180" s="1"/>
  <c r="I178"/>
  <c r="I177" s="1"/>
  <c r="I173"/>
  <c r="I172" s="1"/>
  <c r="I171" s="1"/>
  <c r="I169"/>
  <c r="I168" s="1"/>
  <c r="I166"/>
  <c r="I165" s="1"/>
  <c r="I163"/>
  <c r="I162" s="1"/>
  <c r="I160"/>
  <c r="I159" s="1"/>
  <c r="I157"/>
  <c r="I156"/>
  <c r="I153"/>
  <c r="I152" s="1"/>
  <c r="I150"/>
  <c r="I149" s="1"/>
  <c r="I148" s="1"/>
  <c r="I145"/>
  <c r="I144" s="1"/>
  <c r="I142"/>
  <c r="I141" s="1"/>
  <c r="I139"/>
  <c r="I138" s="1"/>
  <c r="I135"/>
  <c r="I134" s="1"/>
  <c r="I132"/>
  <c r="I131" s="1"/>
  <c r="I129"/>
  <c r="I128" s="1"/>
  <c r="I126"/>
  <c r="I125"/>
  <c r="I123"/>
  <c r="I122"/>
  <c r="I119"/>
  <c r="I118" s="1"/>
  <c r="I116"/>
  <c r="I115" s="1"/>
  <c r="I113"/>
  <c r="I112" s="1"/>
  <c r="I110"/>
  <c r="I109" s="1"/>
  <c r="I105"/>
  <c r="I102" s="1"/>
  <c r="I101" s="1"/>
  <c r="I100" s="1"/>
  <c r="I103"/>
  <c r="I99"/>
  <c r="I98"/>
  <c r="I97" s="1"/>
  <c r="I95"/>
  <c r="I94" s="1"/>
  <c r="I92"/>
  <c r="I91" s="1"/>
  <c r="I89"/>
  <c r="I88" s="1"/>
  <c r="I86"/>
  <c r="I85" s="1"/>
  <c r="I83"/>
  <c r="I81"/>
  <c r="I78"/>
  <c r="I77"/>
  <c r="I75"/>
  <c r="I74"/>
  <c r="I72"/>
  <c r="I71"/>
  <c r="I68"/>
  <c r="I67" s="1"/>
  <c r="I66" s="1"/>
  <c r="I64"/>
  <c r="I63"/>
  <c r="I61"/>
  <c r="I59"/>
  <c r="I56"/>
  <c r="I54"/>
  <c r="I53"/>
  <c r="I51"/>
  <c r="I50"/>
  <c r="I48"/>
  <c r="I47"/>
  <c r="I45"/>
  <c r="I44"/>
  <c r="I42"/>
  <c r="I38"/>
  <c r="I37"/>
  <c r="I34"/>
  <c r="I33" s="1"/>
  <c r="I31"/>
  <c r="I30" s="1"/>
  <c r="I28"/>
  <c r="I27" s="1"/>
  <c r="H266"/>
  <c r="H265" s="1"/>
  <c r="H264" s="1"/>
  <c r="H263" s="1"/>
  <c r="H261"/>
  <c r="H260" s="1"/>
  <c r="H259" s="1"/>
  <c r="H257"/>
  <c r="H256" s="1"/>
  <c r="H255" s="1"/>
  <c r="H252"/>
  <c r="H251" s="1"/>
  <c r="H250" s="1"/>
  <c r="H249" s="1"/>
  <c r="H247"/>
  <c r="H246" s="1"/>
  <c r="H244"/>
  <c r="H243" s="1"/>
  <c r="H241"/>
  <c r="H240" s="1"/>
  <c r="H239"/>
  <c r="H238" s="1"/>
  <c r="H236"/>
  <c r="H233"/>
  <c r="H232" s="1"/>
  <c r="H230"/>
  <c r="H229" s="1"/>
  <c r="H228"/>
  <c r="H227" s="1"/>
  <c r="H226" s="1"/>
  <c r="H224"/>
  <c r="H223"/>
  <c r="H221"/>
  <c r="H220"/>
  <c r="H218"/>
  <c r="H217"/>
  <c r="H215"/>
  <c r="H214" s="1"/>
  <c r="H213"/>
  <c r="H212"/>
  <c r="H210"/>
  <c r="H209"/>
  <c r="H207"/>
  <c r="H206" s="1"/>
  <c r="H204"/>
  <c r="H203" s="1"/>
  <c r="H200"/>
  <c r="H199" s="1"/>
  <c r="H197"/>
  <c r="H196" s="1"/>
  <c r="H194"/>
  <c r="H193" s="1"/>
  <c r="H191"/>
  <c r="H190"/>
  <c r="H189"/>
  <c r="H188" s="1"/>
  <c r="H186"/>
  <c r="H185" s="1"/>
  <c r="H183"/>
  <c r="H182"/>
  <c r="H181"/>
  <c r="H180" s="1"/>
  <c r="H178"/>
  <c r="H177" s="1"/>
  <c r="H173"/>
  <c r="H172" s="1"/>
  <c r="H171" s="1"/>
  <c r="H169"/>
  <c r="H168" s="1"/>
  <c r="H166"/>
  <c r="H165" s="1"/>
  <c r="H163"/>
  <c r="H162" s="1"/>
  <c r="H160"/>
  <c r="H159" s="1"/>
  <c r="H157"/>
  <c r="H156"/>
  <c r="H153"/>
  <c r="H152" s="1"/>
  <c r="H150"/>
  <c r="H149" s="1"/>
  <c r="H145"/>
  <c r="H144" s="1"/>
  <c r="H142"/>
  <c r="H141" s="1"/>
  <c r="H139"/>
  <c r="H138" s="1"/>
  <c r="H135"/>
  <c r="H134"/>
  <c r="H132"/>
  <c r="H131"/>
  <c r="H129"/>
  <c r="H128" s="1"/>
  <c r="H126"/>
  <c r="H125"/>
  <c r="H123"/>
  <c r="H122"/>
  <c r="H119"/>
  <c r="H118" s="1"/>
  <c r="H116"/>
  <c r="H115" s="1"/>
  <c r="H113"/>
  <c r="H112" s="1"/>
  <c r="H110"/>
  <c r="H109" s="1"/>
  <c r="H108" s="1"/>
  <c r="H105"/>
  <c r="H103"/>
  <c r="H99"/>
  <c r="H98"/>
  <c r="H97" s="1"/>
  <c r="H95"/>
  <c r="H94" s="1"/>
  <c r="H92"/>
  <c r="H91" s="1"/>
  <c r="H89"/>
  <c r="H88" s="1"/>
  <c r="H86"/>
  <c r="H85" s="1"/>
  <c r="H83"/>
  <c r="H81"/>
  <c r="H78"/>
  <c r="H77"/>
  <c r="H75"/>
  <c r="H74"/>
  <c r="H72"/>
  <c r="H71"/>
  <c r="H68"/>
  <c r="H67" s="1"/>
  <c r="H66" s="1"/>
  <c r="H64"/>
  <c r="H63" s="1"/>
  <c r="H61"/>
  <c r="H59"/>
  <c r="H58" s="1"/>
  <c r="H56"/>
  <c r="H54"/>
  <c r="H53" s="1"/>
  <c r="H51"/>
  <c r="H50" s="1"/>
  <c r="H48"/>
  <c r="H47" s="1"/>
  <c r="H45"/>
  <c r="H44" s="1"/>
  <c r="H42"/>
  <c r="H38"/>
  <c r="H34"/>
  <c r="H33"/>
  <c r="H31"/>
  <c r="H30"/>
  <c r="H28"/>
  <c r="H27" s="1"/>
  <c r="G266"/>
  <c r="G265" s="1"/>
  <c r="G264" s="1"/>
  <c r="G263" s="1"/>
  <c r="G261"/>
  <c r="G260" s="1"/>
  <c r="G259" s="1"/>
  <c r="G257"/>
  <c r="G256"/>
  <c r="G255" s="1"/>
  <c r="G252"/>
  <c r="G251"/>
  <c r="G250" s="1"/>
  <c r="G249" s="1"/>
  <c r="G247"/>
  <c r="G246" s="1"/>
  <c r="G244"/>
  <c r="G243" s="1"/>
  <c r="G241"/>
  <c r="G240" s="1"/>
  <c r="G239"/>
  <c r="G238"/>
  <c r="G236"/>
  <c r="G235" s="1"/>
  <c r="G233"/>
  <c r="G232" s="1"/>
  <c r="G230"/>
  <c r="G229" s="1"/>
  <c r="G228"/>
  <c r="G227"/>
  <c r="G226" s="1"/>
  <c r="G224"/>
  <c r="G223" s="1"/>
  <c r="G221"/>
  <c r="G220" s="1"/>
  <c r="G218"/>
  <c r="G217" s="1"/>
  <c r="G215"/>
  <c r="G214" s="1"/>
  <c r="G213"/>
  <c r="G212" s="1"/>
  <c r="G210"/>
  <c r="G207"/>
  <c r="G206" s="1"/>
  <c r="G204"/>
  <c r="G203" s="1"/>
  <c r="G200"/>
  <c r="G199" s="1"/>
  <c r="G197"/>
  <c r="G196" s="1"/>
  <c r="G194"/>
  <c r="G193" s="1"/>
  <c r="G191"/>
  <c r="G190"/>
  <c r="G189" s="1"/>
  <c r="G186"/>
  <c r="G185" s="1"/>
  <c r="G183"/>
  <c r="G182"/>
  <c r="G181" s="1"/>
  <c r="G178"/>
  <c r="G177" s="1"/>
  <c r="G173"/>
  <c r="G172" s="1"/>
  <c r="G171" s="1"/>
  <c r="G169"/>
  <c r="G168" s="1"/>
  <c r="G166"/>
  <c r="G165" s="1"/>
  <c r="G163"/>
  <c r="G162" s="1"/>
  <c r="G160"/>
  <c r="G159" s="1"/>
  <c r="G157"/>
  <c r="G156" s="1"/>
  <c r="G153"/>
  <c r="G152" s="1"/>
  <c r="G150"/>
  <c r="G149" s="1"/>
  <c r="G145"/>
  <c r="G144" s="1"/>
  <c r="G142"/>
  <c r="G141" s="1"/>
  <c r="G139"/>
  <c r="G138" s="1"/>
  <c r="G137" s="1"/>
  <c r="G135"/>
  <c r="G134" s="1"/>
  <c r="G132"/>
  <c r="G131" s="1"/>
  <c r="G129"/>
  <c r="G128" s="1"/>
  <c r="G126"/>
  <c r="G125" s="1"/>
  <c r="G123"/>
  <c r="G122" s="1"/>
  <c r="G119"/>
  <c r="G118" s="1"/>
  <c r="G116"/>
  <c r="G115" s="1"/>
  <c r="G113"/>
  <c r="G112" s="1"/>
  <c r="G110"/>
  <c r="G109"/>
  <c r="G105"/>
  <c r="G103"/>
  <c r="G102" s="1"/>
  <c r="G101" s="1"/>
  <c r="G100" s="1"/>
  <c r="G99"/>
  <c r="G98" s="1"/>
  <c r="G97" s="1"/>
  <c r="G95"/>
  <c r="G94" s="1"/>
  <c r="G92"/>
  <c r="G91" s="1"/>
  <c r="G89"/>
  <c r="G88" s="1"/>
  <c r="G86"/>
  <c r="G85" s="1"/>
  <c r="G83"/>
  <c r="G81"/>
  <c r="G78"/>
  <c r="G77" s="1"/>
  <c r="G75"/>
  <c r="G74" s="1"/>
  <c r="G72"/>
  <c r="G71" s="1"/>
  <c r="G68"/>
  <c r="G67"/>
  <c r="G66" s="1"/>
  <c r="G64"/>
  <c r="G63" s="1"/>
  <c r="G61"/>
  <c r="G59"/>
  <c r="G58"/>
  <c r="G56"/>
  <c r="G54"/>
  <c r="G53" s="1"/>
  <c r="G51"/>
  <c r="G50" s="1"/>
  <c r="G48"/>
  <c r="G47" s="1"/>
  <c r="G45"/>
  <c r="G44" s="1"/>
  <c r="G42"/>
  <c r="G41"/>
  <c r="G40"/>
  <c r="G38"/>
  <c r="G37"/>
  <c r="G34"/>
  <c r="G33" s="1"/>
  <c r="G31"/>
  <c r="G30" s="1"/>
  <c r="G28"/>
  <c r="G27" s="1"/>
  <c r="H254" l="1"/>
  <c r="G254"/>
  <c r="H235"/>
  <c r="G209"/>
  <c r="G180"/>
  <c r="G188"/>
  <c r="G176" s="1"/>
  <c r="H121"/>
  <c r="I121"/>
  <c r="G108"/>
  <c r="I58"/>
  <c r="I36" s="1"/>
  <c r="H26"/>
  <c r="I155"/>
  <c r="I147" s="1"/>
  <c r="H137"/>
  <c r="H107" s="1"/>
  <c r="I80"/>
  <c r="I70" s="1"/>
  <c r="I26"/>
  <c r="I108"/>
  <c r="I137"/>
  <c r="I176"/>
  <c r="I235"/>
  <c r="I202" s="1"/>
  <c r="I254"/>
  <c r="H155"/>
  <c r="H102"/>
  <c r="H101" s="1"/>
  <c r="H100" s="1"/>
  <c r="H80"/>
  <c r="H70"/>
  <c r="H176"/>
  <c r="H37"/>
  <c r="H36" s="1"/>
  <c r="H25" s="1"/>
  <c r="H148"/>
  <c r="H202"/>
  <c r="G148"/>
  <c r="G36"/>
  <c r="G80"/>
  <c r="G70" s="1"/>
  <c r="G121"/>
  <c r="G202"/>
  <c r="G26"/>
  <c r="G155"/>
  <c r="I12" i="4"/>
  <c r="H12"/>
  <c r="G12"/>
  <c r="I175" i="1" l="1"/>
  <c r="H147"/>
  <c r="G147"/>
  <c r="G107"/>
  <c r="I107"/>
  <c r="I25"/>
  <c r="H175"/>
  <c r="G25"/>
  <c r="G175"/>
  <c r="H269" l="1"/>
  <c r="I269"/>
  <c r="G269"/>
</calcChain>
</file>

<file path=xl/sharedStrings.xml><?xml version="1.0" encoding="utf-8"?>
<sst xmlns="http://schemas.openxmlformats.org/spreadsheetml/2006/main" count="535" uniqueCount="215">
  <si>
    <t>Наименование показателя</t>
  </si>
  <si>
    <t>Код по бюджетной классификации</t>
  </si>
  <si>
    <t>раздела</t>
  </si>
  <si>
    <t>главного распорядителя средств бюджета поселения</t>
  </si>
  <si>
    <t>подраздела</t>
  </si>
  <si>
    <t>целевой статьи</t>
  </si>
  <si>
    <t>вида расходов</t>
  </si>
  <si>
    <t>Сумма на год (руб.)</t>
  </si>
  <si>
    <t>на 2019 год</t>
  </si>
  <si>
    <t>на 2020 год</t>
  </si>
  <si>
    <t>ИТОГО</t>
  </si>
  <si>
    <t>Подпись</t>
  </si>
  <si>
    <t>Исполнитель</t>
  </si>
  <si>
    <t>подпись</t>
  </si>
  <si>
    <t>экономист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</si>
  <si>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</si>
  <si>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</si>
  <si>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</si>
  <si>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22 0 00 01021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</si>
  <si>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</si>
  <si>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</si>
  <si>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</si>
  <si>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 аппарата исполнительного органа</t>
  </si>
  <si>
    <t>22 0 00 01041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</si>
  <si>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</si>
  <si>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</si>
  <si>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</si>
  <si>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</si>
  <si>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 на осуществление полномочий в сфере градостроительства</t>
  </si>
  <si>
    <t>22 0 00 01042</t>
  </si>
  <si>
    <t>Межбюджетные трансферты</t>
  </si>
  <si>
    <t>Иные межбюджетные трансферты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</si>
  <si>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</si>
  <si>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22 0 00 01043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</si>
  <si>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</si>
  <si>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22 0 00 01044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</si>
  <si>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</si>
  <si>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05 0 00 70190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</si>
  <si>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</si>
  <si>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Мероприятия, направленные  на осуществление полномочий контрольно-счетного органа </t>
  </si>
  <si>
    <t>22 0 00 01061</t>
  </si>
  <si>
    <t>Другие общегосударственные вопросы</t>
  </si>
  <si>
    <t>Реализация мероприятий по оформлению прав на муниципальную собственность</t>
  </si>
  <si>
    <t>22 0 00 01131</t>
  </si>
  <si>
    <t>22 0 00 01132</t>
  </si>
  <si>
    <t>Управление муниципальной собственностью</t>
  </si>
  <si>
    <t>22 0 00 01133</t>
  </si>
  <si>
    <t>Расходные обязательства, направленные на  ведение бухгалтерского учета</t>
  </si>
  <si>
    <t>22 0 00 01135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</si>
  <si>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</si>
  <si>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</si>
  <si>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</si>
  <si>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</si>
  <si>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</si>
  <si>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</si>
  <si>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</si>
  <si>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22 0 00 03091</t>
  </si>
  <si>
    <t>Мероприятия, направленные на осуществление полномочий в части сбора и обмена информации  в области защиты от чрезвычайных ситуаций природного и техногенного характера</t>
  </si>
  <si>
    <t>22 0 00 03092</t>
  </si>
  <si>
    <t>55 0 00 03090</t>
  </si>
  <si>
    <t>Обеспечение пожарной безопасности</t>
  </si>
  <si>
    <t>Мероприятия по пожарной безопасности</t>
  </si>
  <si>
    <t>22 0 00 03101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</si>
  <si>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</si>
  <si>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</si>
  <si>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Водное хозяйство</t>
  </si>
  <si>
    <t>Содержание гидросооружений</t>
  </si>
  <si>
    <t>22 0 00 04061</t>
  </si>
  <si>
    <t>Дорожное хозяйство (дорожные фонды)</t>
  </si>
  <si>
    <t>03 0 00 20540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</si>
  <si>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</si>
  <si>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22 0 00 04091</t>
  </si>
  <si>
    <t>44 0 00 04091</t>
  </si>
  <si>
    <t>Другие вопросы в области национальной экономики</t>
  </si>
  <si>
    <t>44 0 00 04121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</si>
  <si>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</si>
  <si>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ЖИЛИЩНО-КОММУНАЛЬНОЕ ХОЗЯЙСТВО</t>
  </si>
  <si>
    <t>Коммунальное хозяйство</t>
  </si>
  <si>
    <t>Расходы на обеспечение населения качественными коммунальными услугами</t>
  </si>
  <si>
    <t>55 0 00 05021</t>
  </si>
  <si>
    <t>22 0 00 05021</t>
  </si>
  <si>
    <t>Мероприятия по развитию водопроводной системы</t>
  </si>
  <si>
    <t>22 0 00 05026</t>
  </si>
  <si>
    <t>Бюджетные инвестиции</t>
  </si>
  <si>
    <t>Мероприятия в области коммунального хозяйства</t>
  </si>
  <si>
    <t>22 0 00 05027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</si>
  <si>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</t>
  </si>
  <si>
    <t>05</t>
  </si>
  <si>
    <t>02</t>
  </si>
  <si>
    <t>09 1 0070810</t>
  </si>
  <si>
    <t>800</t>
  </si>
  <si>
    <t>Субсидии юридическим лицам (кроме некоммерческих организаций), индивидуальным предпринимателям,  физическим лицам - производителям товаров, работ, услуг</t>
  </si>
  <si>
    <t>810</t>
  </si>
  <si>
    <t>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годы", в части софинансирования</t>
  </si>
  <si>
    <t>09 1 0070890</t>
  </si>
  <si>
    <t>Благоустройство</t>
  </si>
  <si>
    <t>Расходы на благоустройство территорий населенных пунктов</t>
  </si>
  <si>
    <t>55 0 00 05031</t>
  </si>
  <si>
    <t>Организация деятельности по сбору и транспортировке твердых коммунальных отходов</t>
  </si>
  <si>
    <t>55 0 00 05032</t>
  </si>
  <si>
    <t>Организация ликвидации несанкционированных свалок на территории Сузунского района</t>
  </si>
  <si>
    <t>55 0 00 05033</t>
  </si>
  <si>
    <t>Уличное освещение</t>
  </si>
  <si>
    <t>22 0 00 05031</t>
  </si>
  <si>
    <t>Озеленение</t>
  </si>
  <si>
    <t>22 0 00 05032</t>
  </si>
  <si>
    <t>Организация и содержание мест захоронения</t>
  </si>
  <si>
    <t>22 0 00 05033</t>
  </si>
  <si>
    <t>Содержание памятников</t>
  </si>
  <si>
    <t>22 0 00 05034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</si>
  <si>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</si>
  <si>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</si>
  <si>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</si>
  <si>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</si>
  <si>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22 0 00 08011</t>
  </si>
  <si>
    <t>СОЦИАЛЬНАЯ ПОЛИТИКА</t>
  </si>
  <si>
    <t>Пенсионное обеспечение</t>
  </si>
  <si>
    <t>Доплаты к пенсиям муниципальных служащих</t>
  </si>
  <si>
    <t>22 0 00 10011</t>
  </si>
  <si>
    <t>Социальное обеспечение и иные выплаты населению</t>
  </si>
  <si>
    <t>Публичные нормативные социальные выплаты гражданам</t>
  </si>
  <si>
    <t>Социальное обеспечение населения</t>
  </si>
  <si>
    <t>Возмещение специализированным службам по вопросам похоронного дела расходов по гарантированному перечню услуг по погребению</t>
  </si>
  <si>
    <t>22 0 00 10031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</si>
  <si>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</si>
  <si>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</si>
  <si>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</si>
  <si>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22 0 00 11021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</si>
  <si>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</si>
  <si>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</si>
  <si>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Единица измерения: руб.</t>
  </si>
  <si>
    <t>по ОКЕЙ</t>
  </si>
  <si>
    <t>Раздел 1. Бюджетные ассигнования по расходам</t>
  </si>
  <si>
    <t xml:space="preserve"> в разрезе главных  распорядителей, разделов, подразделов, целевых статей</t>
  </si>
  <si>
    <t>(государственных программ Новосибирской области и</t>
  </si>
  <si>
    <t>непрограммных направлений деятельности), групп и подгрупп</t>
  </si>
  <si>
    <t>видов расходов классификации расходов местного бюджета</t>
  </si>
  <si>
    <t xml:space="preserve">Сводная бюджетная роспись </t>
  </si>
  <si>
    <t>Раздел 2. Бюджетные ассигнования по источникам</t>
  </si>
  <si>
    <t>05 0 05 70190</t>
  </si>
  <si>
    <t>55 0 00 01132</t>
  </si>
  <si>
    <t>22 9 00 03091</t>
  </si>
  <si>
    <t>Расходы на благоустройство территорий населенных пунктов, в части софинансирования</t>
  </si>
  <si>
    <t>22 9 00 05031</t>
  </si>
  <si>
    <t>УТВЕРЖДАЮ:</t>
  </si>
  <si>
    <t>на 2021 год</t>
  </si>
  <si>
    <t>Код по классификации источников финансирования дефицитов бюджета</t>
  </si>
  <si>
    <t xml:space="preserve">          _________________________</t>
  </si>
  <si>
    <t>Сумма</t>
  </si>
  <si>
    <t xml:space="preserve">Новосибирской области в разрезе главных администраторов источников финансирования дефицита </t>
  </si>
  <si>
    <t xml:space="preserve">местного бюджета и кодов источников финансирования дефицита местного бюджета классификации </t>
  </si>
  <si>
    <t>источников финансирования дефицитов бюджетов</t>
  </si>
  <si>
    <t>_______________________А.Г.Гаврюшова</t>
  </si>
  <si>
    <t>"______"_____________________20_____г.</t>
  </si>
  <si>
    <t>на 2019 год и на плановый период 2020-2021 годов</t>
  </si>
  <si>
    <t>Водоохранные мероприятия</t>
  </si>
  <si>
    <t>22 0 00 04062</t>
  </si>
  <si>
    <t>"_____"_______________20____г.</t>
  </si>
  <si>
    <t>На реализацию мероприятий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</si>
  <si>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66 0 00 70370</t>
  </si>
  <si>
    <t>22 9 00 S0370</t>
  </si>
  <si>
    <t>Условно утвержденные расходы</t>
  </si>
  <si>
    <t>Сузунского района Новосибирской области</t>
  </si>
  <si>
    <t>Софинансирование к мероприятиям по противопожарной безопасности социально-незащищенных категорий граждан</t>
  </si>
  <si>
    <t>55 0 00 03101</t>
  </si>
  <si>
    <t>Софинансирование за счет средств бюджета района для обеспечения автономными дымовыми пожарными извещателями жилых помещений</t>
  </si>
  <si>
    <t>55 9 00 S0330</t>
  </si>
  <si>
    <t>Расходы на 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2015-2020 годов", в части софинансирования</t>
  </si>
  <si>
    <t xml:space="preserve">22 9 00 S0330 </t>
  </si>
  <si>
    <t>Расходы на обеспечение автономными дымовыми пожарными извещателями жилых помещений,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на период 2015-2020 годов"</t>
  </si>
  <si>
    <t>10 0 00 70330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</si>
  <si>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</si>
  <si>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03 0 00 70510</t>
  </si>
  <si>
    <t>Софинансирование за счет средств бюджета района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годы"</t>
  </si>
  <si>
    <t>55 9 00 99510</t>
  </si>
  <si>
    <t>На реализацию мероприятий в рамках государственной программы Новосибирской области "Развитие институтов региональной политики Новосибирской области на 2016-2021 годы", в части софинансирования</t>
  </si>
  <si>
    <t>Выполнение других обязательств государства, органов местного самоуправления</t>
  </si>
  <si>
    <t>55 0 00 01135</t>
  </si>
  <si>
    <t>Выполнение других обязательств органа местного самоуправления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</si>
  <si>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</si>
  <si>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Мероприятия по предупреждению и ликвидации последствий чрезвычайных ситуаций и стихийных бедствий природного и техногенного характера, в части софинансирования</t>
  </si>
  <si>
    <t>22 0 00 03141</t>
  </si>
  <si>
    <t>22 9 00 01041</t>
  </si>
  <si>
    <t>Расходы за счет средств резервного фонда Правительства Новосибирской области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</si>
  <si>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</t>
  </si>
  <si>
    <t>09 1 00 70810</t>
  </si>
  <si>
    <t>Капитальные вложения в объекты государственной (муниципальной) собственности</t>
  </si>
  <si>
    <t>Обеспечение устойчивого функционирования автомобильных дорог  местного значения и искусственных сооружений на них, а также улично-дорожной сети в муниципальных образованиях  Новосибирской области 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</si>
  <si>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61 0 04 70760</t>
  </si>
  <si>
    <t>бюджета Шарчинского сельсовета Сузунского района Новосибирской области</t>
  </si>
  <si>
    <t>______________________Кондратьева Н.В.</t>
  </si>
  <si>
    <t>финансирования дефицита бюджета Шарчинского сельсовета Сузунского района</t>
  </si>
  <si>
    <t>824 01 05 02 01 10 0000 510</t>
  </si>
  <si>
    <t>824 01 05 02 01 10 0000 610</t>
  </si>
  <si>
    <t>Расходы на обеспечение функций  аппарата исполнительного органа и главы, в части софинансирования</t>
  </si>
  <si>
    <t xml:space="preserve">55 0 00 01132 </t>
  </si>
  <si>
    <t>Управление мун ицыпальной собственностью Сузунского района</t>
  </si>
  <si>
    <t>55 0 00 01131</t>
  </si>
  <si>
    <t>Управление муниципальной собственностью, в части софинансирования</t>
  </si>
  <si>
    <t>22 9 00 01133</t>
  </si>
  <si>
    <t>Мероприятия по оформлению прав на муниципальную собственность, в части софинансирования</t>
  </si>
  <si>
    <t>22 9 00 01135</t>
  </si>
  <si>
    <t>Мероприятия по предупреждению терроризма и экстремизма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</si>
  <si>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 годы</t>
  </si>
  <si>
    <t>44 0 00 0314N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</si>
  <si>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2019 год</t>
  </si>
  <si>
    <t>44 0 01 0314N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</si>
  <si>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 в части софинансирования</t>
  </si>
  <si>
    <t>22 9 00 S0760</t>
  </si>
  <si>
    <t>Муниципальная программа "Обустройство улично-дорожной сети элементами благоустройства и безопасности дорожного движения вблизи общеобразовательных организаций в Шарчинском сельсовете Сузунского района Новосибирской области на _____ годы"</t>
  </si>
  <si>
    <t>Муниципальная программа развития субъектов малого и среднего предпринимательства на территории Шарчинского сельсовета Сузунского района Новосибирской области на 2015-2020 годы</t>
  </si>
  <si>
    <t>22 0 0 05035</t>
  </si>
  <si>
    <t>Мероприятия по ликвидации несанкционированных свалок, в части софинансирования</t>
  </si>
  <si>
    <t>22 9 00 05033</t>
  </si>
  <si>
    <t xml:space="preserve">Глава Шарчинского сельсовета </t>
  </si>
</sst>
</file>

<file path=xl/styles.xml><?xml version="1.0" encoding="utf-8"?>
<styleSheet xmlns="http://schemas.openxmlformats.org/spreadsheetml/2006/main">
  <numFmts count="4">
    <numFmt numFmtId="164" formatCode="000"/>
    <numFmt numFmtId="165" formatCode="00;;"/>
    <numFmt numFmtId="166" formatCode="0000000;;"/>
    <numFmt numFmtId="167" formatCode="000;;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/>
    <xf numFmtId="4" fontId="3" fillId="0" borderId="1" xfId="1" applyNumberFormat="1" applyFont="1" applyFill="1" applyBorder="1" applyAlignment="1" applyProtection="1">
      <alignment horizontal="right" vertical="center"/>
      <protection hidden="1"/>
    </xf>
    <xf numFmtId="164" fontId="4" fillId="2" borderId="1" xfId="1" applyNumberFormat="1" applyFont="1" applyFill="1" applyBorder="1" applyAlignment="1" applyProtection="1">
      <alignment vertical="center" wrapText="1"/>
      <protection hidden="1"/>
    </xf>
    <xf numFmtId="167" fontId="4" fillId="2" borderId="1" xfId="1" applyNumberFormat="1" applyFont="1" applyFill="1" applyBorder="1" applyAlignment="1" applyProtection="1">
      <alignment horizontal="center" vertical="center"/>
      <protection hidden="1"/>
    </xf>
    <xf numFmtId="4" fontId="4" fillId="0" borderId="1" xfId="1" applyNumberFormat="1" applyFont="1" applyFill="1" applyBorder="1" applyAlignment="1" applyProtection="1">
      <alignment horizontal="right" vertical="center"/>
      <protection hidden="1"/>
    </xf>
    <xf numFmtId="165" fontId="3" fillId="0" borderId="1" xfId="1" applyNumberFormat="1" applyFont="1" applyFill="1" applyBorder="1" applyAlignment="1" applyProtection="1">
      <alignment horizontal="center" vertical="center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4" fontId="3" fillId="0" borderId="1" xfId="1" applyNumberFormat="1" applyFont="1" applyFill="1" applyBorder="1" applyAlignment="1" applyProtection="1">
      <alignment vertical="center" wrapText="1"/>
      <protection hidden="1"/>
    </xf>
    <xf numFmtId="4" fontId="3" fillId="0" borderId="1" xfId="1" applyNumberFormat="1" applyFont="1" applyFill="1" applyBorder="1" applyAlignment="1" applyProtection="1">
      <alignment vertical="center"/>
      <protection hidden="1"/>
    </xf>
    <xf numFmtId="4" fontId="4" fillId="0" borderId="1" xfId="1" applyNumberFormat="1" applyFont="1" applyFill="1" applyBorder="1" applyAlignment="1" applyProtection="1">
      <alignment vertical="center"/>
      <protection hidden="1"/>
    </xf>
    <xf numFmtId="0" fontId="3" fillId="0" borderId="1" xfId="1" applyNumberFormat="1" applyFont="1" applyFill="1" applyBorder="1" applyAlignment="1" applyProtection="1">
      <alignment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4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/>
    <xf numFmtId="0" fontId="3" fillId="3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top"/>
    </xf>
    <xf numFmtId="0" fontId="0" fillId="0" borderId="0" xfId="0" applyFont="1"/>
    <xf numFmtId="0" fontId="7" fillId="0" borderId="0" xfId="0" applyFont="1" applyAlignment="1">
      <alignment horizontal="left" vertical="top"/>
    </xf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/>
      <protection hidden="1"/>
    </xf>
    <xf numFmtId="166" fontId="3" fillId="2" borderId="1" xfId="1" applyNumberFormat="1" applyFont="1" applyFill="1" applyBorder="1" applyAlignment="1" applyProtection="1">
      <alignment horizontal="center" vertical="center"/>
      <protection hidden="1"/>
    </xf>
    <xf numFmtId="167" fontId="3" fillId="2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166" fontId="4" fillId="2" borderId="1" xfId="1" applyNumberFormat="1" applyFont="1" applyFill="1" applyBorder="1" applyAlignment="1" applyProtection="1">
      <alignment horizontal="center" vertical="center"/>
      <protection hidden="1"/>
    </xf>
    <xf numFmtId="164" fontId="3" fillId="4" borderId="1" xfId="1" applyNumberFormat="1" applyFont="1" applyFill="1" applyBorder="1" applyAlignment="1" applyProtection="1">
      <alignment vertical="center" wrapText="1"/>
      <protection hidden="1"/>
    </xf>
    <xf numFmtId="0" fontId="4" fillId="4" borderId="1" xfId="0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 applyProtection="1">
      <alignment horizontal="center" vertical="center"/>
      <protection hidden="1"/>
    </xf>
    <xf numFmtId="166" fontId="4" fillId="4" borderId="1" xfId="1" applyNumberFormat="1" applyFont="1" applyFill="1" applyBorder="1" applyAlignment="1" applyProtection="1">
      <alignment horizontal="center" vertical="center"/>
      <protection hidden="1"/>
    </xf>
    <xf numFmtId="4" fontId="3" fillId="4" borderId="1" xfId="1" applyNumberFormat="1" applyFont="1" applyFill="1" applyBorder="1" applyAlignment="1" applyProtection="1">
      <alignment horizontal="right" vertical="center"/>
      <protection hidden="1"/>
    </xf>
    <xf numFmtId="164" fontId="4" fillId="4" borderId="1" xfId="1" applyNumberFormat="1" applyFont="1" applyFill="1" applyBorder="1" applyAlignment="1" applyProtection="1">
      <alignment vertical="center" wrapText="1"/>
      <protection hidden="1"/>
    </xf>
    <xf numFmtId="165" fontId="4" fillId="4" borderId="1" xfId="1" applyNumberFormat="1" applyFont="1" applyFill="1" applyBorder="1" applyAlignment="1" applyProtection="1">
      <alignment horizontal="center" vertical="center"/>
      <protection hidden="1"/>
    </xf>
    <xf numFmtId="4" fontId="4" fillId="4" borderId="1" xfId="1" applyNumberFormat="1" applyFont="1" applyFill="1" applyBorder="1" applyAlignment="1" applyProtection="1">
      <alignment horizontal="right" vertical="center"/>
      <protection hidden="1"/>
    </xf>
    <xf numFmtId="0" fontId="3" fillId="4" borderId="1" xfId="0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 applyProtection="1">
      <alignment horizontal="center" vertical="center"/>
      <protection hidden="1"/>
    </xf>
    <xf numFmtId="164" fontId="4" fillId="2" borderId="1" xfId="1" applyNumberFormat="1" applyFont="1" applyFill="1" applyBorder="1" applyAlignment="1" applyProtection="1">
      <alignment wrapText="1"/>
      <protection hidden="1"/>
    </xf>
    <xf numFmtId="0" fontId="3" fillId="0" borderId="14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" fontId="3" fillId="0" borderId="2" xfId="1" applyNumberFormat="1" applyFont="1" applyFill="1" applyBorder="1" applyAlignment="1" applyProtection="1">
      <alignment horizontal="center" vertical="center"/>
      <protection hidden="1"/>
    </xf>
    <xf numFmtId="4" fontId="3" fillId="0" borderId="3" xfId="1" applyNumberFormat="1" applyFont="1" applyFill="1" applyBorder="1" applyAlignment="1" applyProtection="1">
      <alignment horizontal="center" vertical="center"/>
      <protection hidden="1"/>
    </xf>
    <xf numFmtId="4" fontId="3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4" fillId="0" borderId="2" xfId="1" applyNumberFormat="1" applyFont="1" applyFill="1" applyBorder="1" applyAlignment="1" applyProtection="1">
      <alignment horizontal="center" vertical="center"/>
      <protection hidden="1"/>
    </xf>
    <xf numFmtId="4" fontId="4" fillId="0" borderId="3" xfId="1" applyNumberFormat="1" applyFont="1" applyFill="1" applyBorder="1" applyAlignment="1" applyProtection="1">
      <alignment horizontal="center" vertical="center"/>
      <protection hidden="1"/>
    </xf>
    <xf numFmtId="4" fontId="4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5"/>
  <sheetViews>
    <sheetView tabSelected="1" workbookViewId="0">
      <selection activeCell="I2" sqref="I2"/>
    </sheetView>
  </sheetViews>
  <sheetFormatPr defaultRowHeight="15"/>
  <cols>
    <col min="1" max="1" width="43.28515625" customWidth="1"/>
    <col min="3" max="3" width="7.85546875" customWidth="1"/>
    <col min="4" max="4" width="7.5703125" customWidth="1"/>
    <col min="5" max="5" width="14.5703125" customWidth="1"/>
    <col min="7" max="7" width="14" customWidth="1"/>
    <col min="8" max="8" width="14.5703125" customWidth="1"/>
    <col min="9" max="9" width="14.140625" customWidth="1"/>
  </cols>
  <sheetData>
    <row r="1" spans="1:9" ht="15.75">
      <c r="A1" s="26"/>
      <c r="B1" s="26"/>
      <c r="C1" s="26"/>
      <c r="D1" s="26"/>
      <c r="E1" s="26"/>
      <c r="F1" s="26"/>
      <c r="G1" s="26"/>
      <c r="H1" s="26"/>
      <c r="I1" s="27" t="s">
        <v>144</v>
      </c>
    </row>
    <row r="2" spans="1:9" ht="15.75">
      <c r="A2" s="26"/>
      <c r="B2" s="26"/>
      <c r="C2" s="26"/>
      <c r="D2" s="26"/>
      <c r="E2" s="26"/>
      <c r="F2" s="26"/>
      <c r="G2" s="26"/>
      <c r="H2" s="26"/>
      <c r="I2" s="27" t="s">
        <v>214</v>
      </c>
    </row>
    <row r="3" spans="1:9" ht="15.75">
      <c r="A3" s="26"/>
      <c r="B3" s="26"/>
      <c r="C3" s="26"/>
      <c r="D3" s="26"/>
      <c r="E3" s="26"/>
      <c r="F3" s="26"/>
      <c r="G3" s="26"/>
      <c r="H3" s="26"/>
      <c r="I3" s="27" t="s">
        <v>162</v>
      </c>
    </row>
    <row r="4" spans="1:9" ht="19.5" customHeight="1">
      <c r="A4" s="26"/>
      <c r="B4" s="26"/>
      <c r="C4" s="26"/>
      <c r="D4" s="26"/>
      <c r="E4" s="26"/>
      <c r="F4" s="27"/>
      <c r="G4" s="27"/>
      <c r="H4" s="26"/>
      <c r="I4" s="27" t="s">
        <v>190</v>
      </c>
    </row>
    <row r="5" spans="1:9" ht="15.75">
      <c r="A5" s="26"/>
      <c r="B5" s="26"/>
      <c r="C5" s="26"/>
      <c r="D5" s="26"/>
      <c r="E5" s="26"/>
      <c r="G5" s="26"/>
      <c r="H5" s="39" t="s">
        <v>11</v>
      </c>
      <c r="I5" s="27"/>
    </row>
    <row r="6" spans="1:9" ht="17.25" customHeight="1">
      <c r="A6" s="26"/>
      <c r="B6" s="26"/>
      <c r="C6" s="26"/>
      <c r="D6" s="26"/>
      <c r="E6" s="26"/>
      <c r="F6" s="26"/>
      <c r="G6" s="26"/>
      <c r="H6" s="33"/>
      <c r="I6" s="27" t="s">
        <v>153</v>
      </c>
    </row>
    <row r="7" spans="1:9" ht="15.75">
      <c r="A7" s="26"/>
      <c r="B7" s="26"/>
      <c r="C7" s="26"/>
      <c r="D7" s="26"/>
      <c r="E7" s="26"/>
      <c r="F7" s="26"/>
      <c r="G7" s="26"/>
      <c r="H7" s="26"/>
      <c r="I7" s="26"/>
    </row>
    <row r="8" spans="1:9" ht="15.75">
      <c r="A8" s="26"/>
      <c r="B8" s="28"/>
      <c r="C8" s="28"/>
      <c r="D8" s="29" t="s">
        <v>137</v>
      </c>
      <c r="E8" s="28"/>
      <c r="F8" s="28"/>
      <c r="G8" s="26"/>
      <c r="H8" s="26"/>
      <c r="I8" s="26"/>
    </row>
    <row r="9" spans="1:9" ht="15.75">
      <c r="A9" s="26"/>
      <c r="B9" s="28"/>
      <c r="C9" s="28"/>
      <c r="D9" s="29" t="s">
        <v>189</v>
      </c>
      <c r="E9" s="28"/>
      <c r="F9" s="28"/>
      <c r="G9" s="26"/>
      <c r="H9" s="26"/>
      <c r="I9" s="26"/>
    </row>
    <row r="10" spans="1:9" ht="15.75">
      <c r="A10" s="26"/>
      <c r="B10" s="28"/>
      <c r="C10" s="28"/>
      <c r="D10" s="29" t="s">
        <v>154</v>
      </c>
      <c r="E10" s="28"/>
      <c r="F10" s="28"/>
      <c r="G10" s="26"/>
      <c r="H10" s="26"/>
      <c r="I10" s="26"/>
    </row>
    <row r="11" spans="1:9" ht="12.75" customHeight="1">
      <c r="D11" s="1"/>
    </row>
    <row r="12" spans="1:9">
      <c r="A12" t="s">
        <v>130</v>
      </c>
      <c r="D12" s="1"/>
      <c r="H12" s="66" t="s">
        <v>131</v>
      </c>
      <c r="I12" s="64">
        <v>384</v>
      </c>
    </row>
    <row r="13" spans="1:9">
      <c r="D13" s="1"/>
      <c r="H13" s="66"/>
      <c r="I13" s="65"/>
    </row>
    <row r="14" spans="1:9">
      <c r="D14" s="1"/>
    </row>
    <row r="15" spans="1:9" ht="15.75">
      <c r="B15" s="32"/>
      <c r="C15" s="32"/>
      <c r="D15" s="32" t="s">
        <v>132</v>
      </c>
      <c r="E15" s="32"/>
      <c r="F15" s="32"/>
    </row>
    <row r="16" spans="1:9" ht="15.75">
      <c r="B16" s="32"/>
      <c r="C16" s="32"/>
      <c r="D16" s="32" t="s">
        <v>189</v>
      </c>
      <c r="E16" s="32"/>
      <c r="F16" s="32"/>
    </row>
    <row r="17" spans="1:9" ht="15.75">
      <c r="B17" s="32"/>
      <c r="C17" s="32"/>
      <c r="D17" s="32" t="s">
        <v>133</v>
      </c>
      <c r="E17" s="32"/>
      <c r="F17" s="32"/>
    </row>
    <row r="18" spans="1:9" ht="15.75">
      <c r="B18" s="32"/>
      <c r="C18" s="32"/>
      <c r="D18" s="32" t="s">
        <v>134</v>
      </c>
      <c r="E18" s="32"/>
      <c r="F18" s="32"/>
    </row>
    <row r="19" spans="1:9" ht="15.75">
      <c r="B19" s="32"/>
      <c r="C19" s="32"/>
      <c r="D19" s="32" t="s">
        <v>135</v>
      </c>
      <c r="E19" s="32"/>
      <c r="F19" s="32"/>
    </row>
    <row r="20" spans="1:9" ht="15.75">
      <c r="B20" s="32"/>
      <c r="C20" s="32"/>
      <c r="D20" s="32" t="s">
        <v>136</v>
      </c>
      <c r="E20" s="32"/>
      <c r="F20" s="32"/>
    </row>
    <row r="21" spans="1:9">
      <c r="A21" s="70"/>
      <c r="B21" s="70"/>
      <c r="C21" s="70"/>
      <c r="D21" s="70"/>
      <c r="E21" s="70"/>
    </row>
    <row r="22" spans="1:9" ht="20.25" customHeight="1">
      <c r="A22" s="71" t="s">
        <v>0</v>
      </c>
      <c r="B22" s="67" t="s">
        <v>1</v>
      </c>
      <c r="C22" s="68"/>
      <c r="D22" s="68"/>
      <c r="E22" s="68"/>
      <c r="F22" s="69"/>
      <c r="G22" s="67" t="s">
        <v>7</v>
      </c>
      <c r="H22" s="68"/>
      <c r="I22" s="69"/>
    </row>
    <row r="23" spans="1:9" ht="130.5" customHeight="1">
      <c r="A23" s="71"/>
      <c r="B23" s="2" t="s">
        <v>3</v>
      </c>
      <c r="C23" s="2" t="s">
        <v>2</v>
      </c>
      <c r="D23" s="2" t="s">
        <v>4</v>
      </c>
      <c r="E23" s="2" t="s">
        <v>5</v>
      </c>
      <c r="F23" s="2" t="s">
        <v>6</v>
      </c>
      <c r="G23" s="31" t="s">
        <v>8</v>
      </c>
      <c r="H23" s="31" t="s">
        <v>9</v>
      </c>
      <c r="I23" s="31" t="s">
        <v>145</v>
      </c>
    </row>
    <row r="24" spans="1:9">
      <c r="A24" s="38">
        <v>1</v>
      </c>
      <c r="B24" s="36">
        <v>2</v>
      </c>
      <c r="C24" s="37">
        <v>3</v>
      </c>
      <c r="D24" s="37">
        <v>4</v>
      </c>
      <c r="E24" s="37">
        <v>5</v>
      </c>
      <c r="F24" s="37">
        <v>6</v>
      </c>
      <c r="G24" s="34">
        <v>7</v>
      </c>
      <c r="H24" s="34">
        <v>8</v>
      </c>
      <c r="I24" s="34">
        <v>9</v>
      </c>
    </row>
    <row r="25" spans="1:9" ht="28.5">
      <c r="A25" s="42" t="s">
        <v>15</v>
      </c>
      <c r="B25" s="43">
        <v>824</v>
      </c>
      <c r="C25" s="44">
        <v>1</v>
      </c>
      <c r="D25" s="44">
        <v>0</v>
      </c>
      <c r="E25" s="45">
        <v>0</v>
      </c>
      <c r="F25" s="46">
        <v>0</v>
      </c>
      <c r="G25" s="5">
        <f>G26+G36+G66+G70</f>
        <v>2576357.4</v>
      </c>
      <c r="H25" s="5">
        <f>H26+H36+H66+H70</f>
        <v>3594375.9</v>
      </c>
      <c r="I25" s="5">
        <f>I26+I36+I66+I70</f>
        <v>3400175.9</v>
      </c>
    </row>
    <row r="26" spans="1:9" ht="57">
      <c r="A26" s="42" t="s">
        <v>16</v>
      </c>
      <c r="B26" s="43">
        <v>824</v>
      </c>
      <c r="C26" s="44">
        <v>1</v>
      </c>
      <c r="D26" s="44">
        <v>2</v>
      </c>
      <c r="E26" s="45">
        <v>0</v>
      </c>
      <c r="F26" s="46">
        <v>0</v>
      </c>
      <c r="G26" s="5">
        <f>G27+G33+G30</f>
        <v>597277</v>
      </c>
      <c r="H26" s="5">
        <f>H27+H33+H30</f>
        <v>597277</v>
      </c>
      <c r="I26" s="5">
        <f>I27+I33+I30</f>
        <v>597277</v>
      </c>
    </row>
    <row r="27" spans="1:9">
      <c r="A27" s="42" t="s">
        <v>17</v>
      </c>
      <c r="B27" s="43">
        <v>824</v>
      </c>
      <c r="C27" s="44">
        <v>1</v>
      </c>
      <c r="D27" s="44">
        <v>2</v>
      </c>
      <c r="E27" s="45" t="s">
        <v>18</v>
      </c>
      <c r="F27" s="46">
        <v>0</v>
      </c>
      <c r="G27" s="5">
        <f t="shared" ref="G27:I28" si="0">G28</f>
        <v>597277</v>
      </c>
      <c r="H27" s="5">
        <f t="shared" si="0"/>
        <v>597277</v>
      </c>
      <c r="I27" s="5">
        <f t="shared" si="0"/>
        <v>597277</v>
      </c>
    </row>
    <row r="28" spans="1:9" ht="90">
      <c r="A28" s="6" t="s">
        <v>19</v>
      </c>
      <c r="B28" s="47">
        <v>824</v>
      </c>
      <c r="C28" s="48">
        <v>1</v>
      </c>
      <c r="D28" s="48">
        <v>2</v>
      </c>
      <c r="E28" s="49" t="s">
        <v>18</v>
      </c>
      <c r="F28" s="7">
        <v>100</v>
      </c>
      <c r="G28" s="8">
        <f t="shared" si="0"/>
        <v>597277</v>
      </c>
      <c r="H28" s="8">
        <f t="shared" si="0"/>
        <v>597277</v>
      </c>
      <c r="I28" s="8">
        <f t="shared" si="0"/>
        <v>597277</v>
      </c>
    </row>
    <row r="29" spans="1:9" ht="30">
      <c r="A29" s="6" t="s">
        <v>20</v>
      </c>
      <c r="B29" s="47">
        <v>824</v>
      </c>
      <c r="C29" s="48">
        <v>1</v>
      </c>
      <c r="D29" s="48">
        <v>2</v>
      </c>
      <c r="E29" s="49" t="s">
        <v>18</v>
      </c>
      <c r="F29" s="7">
        <v>120</v>
      </c>
      <c r="G29" s="8">
        <v>597277</v>
      </c>
      <c r="H29" s="8">
        <v>597277</v>
      </c>
      <c r="I29" s="8">
        <v>597277</v>
      </c>
    </row>
    <row r="30" spans="1:9" ht="42.75" hidden="1">
      <c r="A30" s="42" t="s">
        <v>194</v>
      </c>
      <c r="B30" s="43">
        <v>824</v>
      </c>
      <c r="C30" s="9">
        <v>1</v>
      </c>
      <c r="D30" s="9">
        <v>2</v>
      </c>
      <c r="E30" s="10" t="s">
        <v>182</v>
      </c>
      <c r="F30" s="11"/>
      <c r="G30" s="5">
        <f t="shared" ref="G30:I31" si="1">G31</f>
        <v>0</v>
      </c>
      <c r="H30" s="5">
        <f t="shared" si="1"/>
        <v>0</v>
      </c>
      <c r="I30" s="5">
        <f t="shared" si="1"/>
        <v>0</v>
      </c>
    </row>
    <row r="31" spans="1:9" ht="90" hidden="1">
      <c r="A31" s="6" t="s">
        <v>19</v>
      </c>
      <c r="B31" s="47">
        <v>824</v>
      </c>
      <c r="C31" s="12">
        <v>1</v>
      </c>
      <c r="D31" s="12">
        <v>2</v>
      </c>
      <c r="E31" s="13" t="s">
        <v>182</v>
      </c>
      <c r="F31" s="14">
        <v>100</v>
      </c>
      <c r="G31" s="8">
        <f t="shared" si="1"/>
        <v>0</v>
      </c>
      <c r="H31" s="8">
        <f t="shared" si="1"/>
        <v>0</v>
      </c>
      <c r="I31" s="8">
        <f t="shared" si="1"/>
        <v>0</v>
      </c>
    </row>
    <row r="32" spans="1:9" ht="30" hidden="1">
      <c r="A32" s="6" t="s">
        <v>20</v>
      </c>
      <c r="B32" s="47">
        <v>824</v>
      </c>
      <c r="C32" s="12">
        <v>1</v>
      </c>
      <c r="D32" s="12">
        <v>2</v>
      </c>
      <c r="E32" s="13" t="s">
        <v>182</v>
      </c>
      <c r="F32" s="14">
        <v>120</v>
      </c>
      <c r="G32" s="8">
        <v>0</v>
      </c>
      <c r="H32" s="8">
        <v>0</v>
      </c>
      <c r="I32" s="8">
        <v>0</v>
      </c>
    </row>
    <row r="33" spans="1:9" ht="42.75" hidden="1">
      <c r="A33" s="42" t="s">
        <v>176</v>
      </c>
      <c r="B33" s="43">
        <v>824</v>
      </c>
      <c r="C33" s="44">
        <v>1</v>
      </c>
      <c r="D33" s="44">
        <v>2</v>
      </c>
      <c r="E33" s="45" t="s">
        <v>140</v>
      </c>
      <c r="F33" s="46"/>
      <c r="G33" s="5">
        <f t="shared" ref="G33:I34" si="2">G34</f>
        <v>0</v>
      </c>
      <c r="H33" s="5">
        <f t="shared" si="2"/>
        <v>0</v>
      </c>
      <c r="I33" s="5">
        <f t="shared" si="2"/>
        <v>0</v>
      </c>
    </row>
    <row r="34" spans="1:9" ht="90" hidden="1">
      <c r="A34" s="6" t="s">
        <v>19</v>
      </c>
      <c r="B34" s="47">
        <v>824</v>
      </c>
      <c r="C34" s="48">
        <v>1</v>
      </c>
      <c r="D34" s="48">
        <v>2</v>
      </c>
      <c r="E34" s="49" t="s">
        <v>195</v>
      </c>
      <c r="F34" s="7">
        <v>100</v>
      </c>
      <c r="G34" s="8">
        <f t="shared" si="2"/>
        <v>0</v>
      </c>
      <c r="H34" s="8">
        <f t="shared" si="2"/>
        <v>0</v>
      </c>
      <c r="I34" s="8">
        <f t="shared" si="2"/>
        <v>0</v>
      </c>
    </row>
    <row r="35" spans="1:9" ht="30" hidden="1">
      <c r="A35" s="6" t="s">
        <v>20</v>
      </c>
      <c r="B35" s="47">
        <v>824</v>
      </c>
      <c r="C35" s="48">
        <v>1</v>
      </c>
      <c r="D35" s="48">
        <v>2</v>
      </c>
      <c r="E35" s="49" t="s">
        <v>195</v>
      </c>
      <c r="F35" s="7">
        <v>120</v>
      </c>
      <c r="G35" s="8">
        <v>0</v>
      </c>
      <c r="H35" s="8">
        <v>0</v>
      </c>
      <c r="I35" s="8">
        <v>0</v>
      </c>
    </row>
    <row r="36" spans="1:9" ht="85.5">
      <c r="A36" s="42" t="s">
        <v>21</v>
      </c>
      <c r="B36" s="43">
        <v>824</v>
      </c>
      <c r="C36" s="44">
        <v>1</v>
      </c>
      <c r="D36" s="44">
        <v>4</v>
      </c>
      <c r="E36" s="45">
        <v>0</v>
      </c>
      <c r="F36" s="46">
        <v>0</v>
      </c>
      <c r="G36" s="5">
        <f>G37+G44+G47+G50+G53+G58+G63</f>
        <v>1568735.5</v>
      </c>
      <c r="H36" s="5">
        <f>H37+H44+H47+H50+H53+H58+H63</f>
        <v>1534869.5</v>
      </c>
      <c r="I36" s="5">
        <f>I37+I44+I47+I50+I53+I58+I63</f>
        <v>1534869.5</v>
      </c>
    </row>
    <row r="37" spans="1:9" ht="28.5">
      <c r="A37" s="42" t="s">
        <v>22</v>
      </c>
      <c r="B37" s="43">
        <v>824</v>
      </c>
      <c r="C37" s="44">
        <v>1</v>
      </c>
      <c r="D37" s="44">
        <v>4</v>
      </c>
      <c r="E37" s="45" t="s">
        <v>23</v>
      </c>
      <c r="F37" s="46">
        <v>0</v>
      </c>
      <c r="G37" s="5">
        <f>G38+G40+G42</f>
        <v>1534769.5</v>
      </c>
      <c r="H37" s="5">
        <f>H38+H40+H42</f>
        <v>1534769.5</v>
      </c>
      <c r="I37" s="5">
        <f>I38+I40+I42</f>
        <v>1534769.5</v>
      </c>
    </row>
    <row r="38" spans="1:9" ht="90">
      <c r="A38" s="6" t="s">
        <v>19</v>
      </c>
      <c r="B38" s="47">
        <v>824</v>
      </c>
      <c r="C38" s="48">
        <v>1</v>
      </c>
      <c r="D38" s="48">
        <v>4</v>
      </c>
      <c r="E38" s="49" t="s">
        <v>23</v>
      </c>
      <c r="F38" s="7">
        <v>100</v>
      </c>
      <c r="G38" s="8">
        <f>G39</f>
        <v>1119542</v>
      </c>
      <c r="H38" s="8">
        <f>H39</f>
        <v>1119542</v>
      </c>
      <c r="I38" s="8">
        <f>I39</f>
        <v>1119542</v>
      </c>
    </row>
    <row r="39" spans="1:9" ht="30">
      <c r="A39" s="6" t="s">
        <v>20</v>
      </c>
      <c r="B39" s="47">
        <v>824</v>
      </c>
      <c r="C39" s="48">
        <v>1</v>
      </c>
      <c r="D39" s="48">
        <v>4</v>
      </c>
      <c r="E39" s="49" t="s">
        <v>23</v>
      </c>
      <c r="F39" s="7">
        <v>120</v>
      </c>
      <c r="G39" s="8">
        <v>1119542</v>
      </c>
      <c r="H39" s="8">
        <v>1119542</v>
      </c>
      <c r="I39" s="8">
        <v>1119542</v>
      </c>
    </row>
    <row r="40" spans="1:9" ht="45">
      <c r="A40" s="6" t="s">
        <v>24</v>
      </c>
      <c r="B40" s="47">
        <v>824</v>
      </c>
      <c r="C40" s="48">
        <v>1</v>
      </c>
      <c r="D40" s="48">
        <v>4</v>
      </c>
      <c r="E40" s="49" t="s">
        <v>23</v>
      </c>
      <c r="F40" s="7">
        <v>200</v>
      </c>
      <c r="G40" s="8">
        <f>G41</f>
        <v>411088.5</v>
      </c>
      <c r="H40" s="8">
        <f>H41</f>
        <v>411088.5</v>
      </c>
      <c r="I40" s="8">
        <f>I41</f>
        <v>411088.5</v>
      </c>
    </row>
    <row r="41" spans="1:9" ht="45">
      <c r="A41" s="6" t="s">
        <v>25</v>
      </c>
      <c r="B41" s="47">
        <v>824</v>
      </c>
      <c r="C41" s="48">
        <v>1</v>
      </c>
      <c r="D41" s="48">
        <v>4</v>
      </c>
      <c r="E41" s="49" t="s">
        <v>23</v>
      </c>
      <c r="F41" s="7">
        <v>240</v>
      </c>
      <c r="G41" s="8">
        <f>35056.1+82578.6+16500+103510+173443.8</f>
        <v>411088.5</v>
      </c>
      <c r="H41" s="8">
        <f>35056.1+82578.6+16500+103510+173443.8</f>
        <v>411088.5</v>
      </c>
      <c r="I41" s="8">
        <f>35056.1+82578.6+16500+103510+173443.8</f>
        <v>411088.5</v>
      </c>
    </row>
    <row r="42" spans="1:9">
      <c r="A42" s="6" t="s">
        <v>26</v>
      </c>
      <c r="B42" s="47">
        <v>824</v>
      </c>
      <c r="C42" s="48">
        <v>1</v>
      </c>
      <c r="D42" s="48">
        <v>4</v>
      </c>
      <c r="E42" s="49" t="s">
        <v>23</v>
      </c>
      <c r="F42" s="7">
        <v>800</v>
      </c>
      <c r="G42" s="8">
        <f>G43</f>
        <v>4139</v>
      </c>
      <c r="H42" s="8">
        <f>H43</f>
        <v>4139</v>
      </c>
      <c r="I42" s="8">
        <f>I43</f>
        <v>4139</v>
      </c>
    </row>
    <row r="43" spans="1:9">
      <c r="A43" s="6" t="s">
        <v>27</v>
      </c>
      <c r="B43" s="47">
        <v>824</v>
      </c>
      <c r="C43" s="48">
        <v>1</v>
      </c>
      <c r="D43" s="48">
        <v>4</v>
      </c>
      <c r="E43" s="49" t="s">
        <v>23</v>
      </c>
      <c r="F43" s="7">
        <v>850</v>
      </c>
      <c r="G43" s="8">
        <v>4139</v>
      </c>
      <c r="H43" s="8">
        <v>4139</v>
      </c>
      <c r="I43" s="8">
        <v>4139</v>
      </c>
    </row>
    <row r="44" spans="1:9" ht="42.75" hidden="1">
      <c r="A44" s="42" t="s">
        <v>28</v>
      </c>
      <c r="B44" s="43">
        <v>824</v>
      </c>
      <c r="C44" s="9">
        <v>1</v>
      </c>
      <c r="D44" s="9">
        <v>4</v>
      </c>
      <c r="E44" s="10" t="s">
        <v>29</v>
      </c>
      <c r="F44" s="11">
        <v>0</v>
      </c>
      <c r="G44" s="5">
        <f t="shared" ref="G44:I45" si="3">G45</f>
        <v>0</v>
      </c>
      <c r="H44" s="5">
        <f t="shared" si="3"/>
        <v>0</v>
      </c>
      <c r="I44" s="5">
        <f t="shared" si="3"/>
        <v>0</v>
      </c>
    </row>
    <row r="45" spans="1:9" hidden="1">
      <c r="A45" s="6" t="s">
        <v>30</v>
      </c>
      <c r="B45" s="47">
        <v>824</v>
      </c>
      <c r="C45" s="12">
        <v>1</v>
      </c>
      <c r="D45" s="12">
        <v>4</v>
      </c>
      <c r="E45" s="13" t="s">
        <v>29</v>
      </c>
      <c r="F45" s="14">
        <v>500</v>
      </c>
      <c r="G45" s="8">
        <f t="shared" si="3"/>
        <v>0</v>
      </c>
      <c r="H45" s="8">
        <f t="shared" si="3"/>
        <v>0</v>
      </c>
      <c r="I45" s="8">
        <f t="shared" si="3"/>
        <v>0</v>
      </c>
    </row>
    <row r="46" spans="1:9" hidden="1">
      <c r="A46" s="6" t="s">
        <v>31</v>
      </c>
      <c r="B46" s="47">
        <v>824</v>
      </c>
      <c r="C46" s="12">
        <v>1</v>
      </c>
      <c r="D46" s="12">
        <v>4</v>
      </c>
      <c r="E46" s="13" t="s">
        <v>29</v>
      </c>
      <c r="F46" s="14">
        <v>540</v>
      </c>
      <c r="G46" s="8">
        <v>0</v>
      </c>
      <c r="H46" s="8">
        <v>0</v>
      </c>
      <c r="I46" s="8">
        <v>0</v>
      </c>
    </row>
    <row r="47" spans="1:9" ht="99.75">
      <c r="A47" s="42" t="s">
        <v>32</v>
      </c>
      <c r="B47" s="43">
        <v>824</v>
      </c>
      <c r="C47" s="9">
        <v>1</v>
      </c>
      <c r="D47" s="9">
        <v>4</v>
      </c>
      <c r="E47" s="10" t="s">
        <v>33</v>
      </c>
      <c r="F47" s="11">
        <v>0</v>
      </c>
      <c r="G47" s="5">
        <f t="shared" ref="G47:I48" si="4">G48</f>
        <v>27194</v>
      </c>
      <c r="H47" s="5">
        <f t="shared" si="4"/>
        <v>0</v>
      </c>
      <c r="I47" s="5">
        <f t="shared" si="4"/>
        <v>0</v>
      </c>
    </row>
    <row r="48" spans="1:9">
      <c r="A48" s="6" t="s">
        <v>30</v>
      </c>
      <c r="B48" s="47">
        <v>824</v>
      </c>
      <c r="C48" s="12">
        <v>1</v>
      </c>
      <c r="D48" s="12">
        <v>4</v>
      </c>
      <c r="E48" s="13" t="s">
        <v>33</v>
      </c>
      <c r="F48" s="14">
        <v>500</v>
      </c>
      <c r="G48" s="8">
        <f t="shared" si="4"/>
        <v>27194</v>
      </c>
      <c r="H48" s="8">
        <f t="shared" si="4"/>
        <v>0</v>
      </c>
      <c r="I48" s="8">
        <f t="shared" si="4"/>
        <v>0</v>
      </c>
    </row>
    <row r="49" spans="1:9">
      <c r="A49" s="6" t="s">
        <v>31</v>
      </c>
      <c r="B49" s="47">
        <v>824</v>
      </c>
      <c r="C49" s="12">
        <v>1</v>
      </c>
      <c r="D49" s="12">
        <v>4</v>
      </c>
      <c r="E49" s="13" t="s">
        <v>33</v>
      </c>
      <c r="F49" s="14">
        <v>540</v>
      </c>
      <c r="G49" s="8">
        <v>27194</v>
      </c>
      <c r="H49" s="8">
        <v>0</v>
      </c>
      <c r="I49" s="8">
        <v>0</v>
      </c>
    </row>
    <row r="50" spans="1:9" ht="71.25">
      <c r="A50" s="42" t="s">
        <v>34</v>
      </c>
      <c r="B50" s="43">
        <v>824</v>
      </c>
      <c r="C50" s="9">
        <v>1</v>
      </c>
      <c r="D50" s="9">
        <v>4</v>
      </c>
      <c r="E50" s="10" t="s">
        <v>35</v>
      </c>
      <c r="F50" s="11">
        <v>0</v>
      </c>
      <c r="G50" s="5">
        <f t="shared" ref="G50:I51" si="5">G51</f>
        <v>6672</v>
      </c>
      <c r="H50" s="5">
        <f t="shared" si="5"/>
        <v>0</v>
      </c>
      <c r="I50" s="5">
        <f t="shared" si="5"/>
        <v>0</v>
      </c>
    </row>
    <row r="51" spans="1:9">
      <c r="A51" s="6" t="s">
        <v>30</v>
      </c>
      <c r="B51" s="47">
        <v>824</v>
      </c>
      <c r="C51" s="12">
        <v>1</v>
      </c>
      <c r="D51" s="12">
        <v>4</v>
      </c>
      <c r="E51" s="13" t="s">
        <v>35</v>
      </c>
      <c r="F51" s="14">
        <v>500</v>
      </c>
      <c r="G51" s="8">
        <f t="shared" si="5"/>
        <v>6672</v>
      </c>
      <c r="H51" s="8">
        <f t="shared" si="5"/>
        <v>0</v>
      </c>
      <c r="I51" s="8">
        <f t="shared" si="5"/>
        <v>0</v>
      </c>
    </row>
    <row r="52" spans="1:9">
      <c r="A52" s="6" t="s">
        <v>31</v>
      </c>
      <c r="B52" s="47">
        <v>824</v>
      </c>
      <c r="C52" s="12">
        <v>1</v>
      </c>
      <c r="D52" s="12">
        <v>4</v>
      </c>
      <c r="E52" s="13" t="s">
        <v>35</v>
      </c>
      <c r="F52" s="14">
        <v>540</v>
      </c>
      <c r="G52" s="8">
        <v>6672</v>
      </c>
      <c r="H52" s="8">
        <v>0</v>
      </c>
      <c r="I52" s="8">
        <v>0</v>
      </c>
    </row>
    <row r="53" spans="1:9" ht="42.75" hidden="1">
      <c r="A53" s="42" t="s">
        <v>194</v>
      </c>
      <c r="B53" s="43">
        <v>824</v>
      </c>
      <c r="C53" s="9">
        <v>1</v>
      </c>
      <c r="D53" s="9">
        <v>4</v>
      </c>
      <c r="E53" s="10" t="s">
        <v>182</v>
      </c>
      <c r="F53" s="11"/>
      <c r="G53" s="5">
        <f>G54+G56</f>
        <v>0</v>
      </c>
      <c r="H53" s="5">
        <f>H54+H56</f>
        <v>0</v>
      </c>
      <c r="I53" s="5">
        <f>I54+I56</f>
        <v>0</v>
      </c>
    </row>
    <row r="54" spans="1:9" ht="90" hidden="1">
      <c r="A54" s="6" t="s">
        <v>19</v>
      </c>
      <c r="B54" s="47">
        <v>824</v>
      </c>
      <c r="C54" s="12">
        <v>1</v>
      </c>
      <c r="D54" s="12">
        <v>4</v>
      </c>
      <c r="E54" s="13" t="s">
        <v>182</v>
      </c>
      <c r="F54" s="14">
        <v>100</v>
      </c>
      <c r="G54" s="8">
        <f>G55</f>
        <v>0</v>
      </c>
      <c r="H54" s="8">
        <f>H55</f>
        <v>0</v>
      </c>
      <c r="I54" s="8">
        <f>I55</f>
        <v>0</v>
      </c>
    </row>
    <row r="55" spans="1:9" ht="30" hidden="1">
      <c r="A55" s="6" t="s">
        <v>20</v>
      </c>
      <c r="B55" s="47">
        <v>824</v>
      </c>
      <c r="C55" s="12">
        <v>1</v>
      </c>
      <c r="D55" s="12">
        <v>4</v>
      </c>
      <c r="E55" s="13" t="s">
        <v>182</v>
      </c>
      <c r="F55" s="14">
        <v>120</v>
      </c>
      <c r="G55" s="8">
        <v>0</v>
      </c>
      <c r="H55" s="8">
        <v>0</v>
      </c>
      <c r="I55" s="8">
        <v>0</v>
      </c>
    </row>
    <row r="56" spans="1:9" ht="45" hidden="1">
      <c r="A56" s="6" t="s">
        <v>24</v>
      </c>
      <c r="B56" s="47">
        <v>824</v>
      </c>
      <c r="C56" s="12">
        <v>1</v>
      </c>
      <c r="D56" s="12">
        <v>4</v>
      </c>
      <c r="E56" s="13" t="s">
        <v>182</v>
      </c>
      <c r="F56" s="14">
        <v>200</v>
      </c>
      <c r="G56" s="8">
        <f>G57</f>
        <v>0</v>
      </c>
      <c r="H56" s="8">
        <f>H57</f>
        <v>0</v>
      </c>
      <c r="I56" s="8">
        <f>I57</f>
        <v>0</v>
      </c>
    </row>
    <row r="57" spans="1:9" ht="45" hidden="1">
      <c r="A57" s="6" t="s">
        <v>25</v>
      </c>
      <c r="B57" s="47">
        <v>824</v>
      </c>
      <c r="C57" s="12">
        <v>1</v>
      </c>
      <c r="D57" s="12">
        <v>4</v>
      </c>
      <c r="E57" s="13" t="s">
        <v>182</v>
      </c>
      <c r="F57" s="14">
        <v>240</v>
      </c>
      <c r="G57" s="8">
        <v>0</v>
      </c>
      <c r="H57" s="8">
        <v>0</v>
      </c>
      <c r="I57" s="8">
        <v>0</v>
      </c>
    </row>
    <row r="58" spans="1:9" ht="42.75" hidden="1">
      <c r="A58" s="42" t="s">
        <v>176</v>
      </c>
      <c r="B58" s="43">
        <v>824</v>
      </c>
      <c r="C58" s="44">
        <v>1</v>
      </c>
      <c r="D58" s="44">
        <v>4</v>
      </c>
      <c r="E58" s="45" t="s">
        <v>140</v>
      </c>
      <c r="F58" s="46"/>
      <c r="G58" s="5">
        <f>G59+G61</f>
        <v>0</v>
      </c>
      <c r="H58" s="5">
        <f>H59+H61</f>
        <v>0</v>
      </c>
      <c r="I58" s="5">
        <f>I59+I61</f>
        <v>0</v>
      </c>
    </row>
    <row r="59" spans="1:9" ht="90" hidden="1">
      <c r="A59" s="6" t="s">
        <v>19</v>
      </c>
      <c r="B59" s="47">
        <v>824</v>
      </c>
      <c r="C59" s="48">
        <v>1</v>
      </c>
      <c r="D59" s="48">
        <v>4</v>
      </c>
      <c r="E59" s="49" t="s">
        <v>195</v>
      </c>
      <c r="F59" s="7">
        <v>100</v>
      </c>
      <c r="G59" s="8">
        <f>G60</f>
        <v>0</v>
      </c>
      <c r="H59" s="8">
        <f>H60</f>
        <v>0</v>
      </c>
      <c r="I59" s="8">
        <f>I60</f>
        <v>0</v>
      </c>
    </row>
    <row r="60" spans="1:9" ht="30" hidden="1">
      <c r="A60" s="6" t="s">
        <v>20</v>
      </c>
      <c r="B60" s="47">
        <v>824</v>
      </c>
      <c r="C60" s="48">
        <v>1</v>
      </c>
      <c r="D60" s="48">
        <v>4</v>
      </c>
      <c r="E60" s="49" t="s">
        <v>195</v>
      </c>
      <c r="F60" s="7">
        <v>120</v>
      </c>
      <c r="G60" s="8">
        <v>0</v>
      </c>
      <c r="H60" s="8">
        <v>0</v>
      </c>
      <c r="I60" s="8">
        <v>0</v>
      </c>
    </row>
    <row r="61" spans="1:9" ht="45" hidden="1">
      <c r="A61" s="6" t="s">
        <v>24</v>
      </c>
      <c r="B61" s="47">
        <v>824</v>
      </c>
      <c r="C61" s="48">
        <v>1</v>
      </c>
      <c r="D61" s="48">
        <v>4</v>
      </c>
      <c r="E61" s="49" t="s">
        <v>195</v>
      </c>
      <c r="F61" s="7">
        <v>200</v>
      </c>
      <c r="G61" s="8">
        <f>G62</f>
        <v>0</v>
      </c>
      <c r="H61" s="8">
        <f>H62</f>
        <v>0</v>
      </c>
      <c r="I61" s="8">
        <f>I62</f>
        <v>0</v>
      </c>
    </row>
    <row r="62" spans="1:9" ht="45" hidden="1">
      <c r="A62" s="6" t="s">
        <v>25</v>
      </c>
      <c r="B62" s="47">
        <v>824</v>
      </c>
      <c r="C62" s="48">
        <v>1</v>
      </c>
      <c r="D62" s="48">
        <v>4</v>
      </c>
      <c r="E62" s="49" t="s">
        <v>195</v>
      </c>
      <c r="F62" s="7">
        <v>240</v>
      </c>
      <c r="G62" s="8">
        <v>0</v>
      </c>
      <c r="H62" s="8">
        <v>0</v>
      </c>
      <c r="I62" s="8">
        <v>0</v>
      </c>
    </row>
    <row r="63" spans="1:9" ht="72">
      <c r="A63" s="15" t="s">
        <v>36</v>
      </c>
      <c r="B63" s="16">
        <v>824</v>
      </c>
      <c r="C63" s="9">
        <v>1</v>
      </c>
      <c r="D63" s="9">
        <v>4</v>
      </c>
      <c r="E63" s="10" t="s">
        <v>139</v>
      </c>
      <c r="F63" s="11">
        <v>0</v>
      </c>
      <c r="G63" s="5">
        <f t="shared" ref="G63:I64" si="6">G64</f>
        <v>100</v>
      </c>
      <c r="H63" s="5">
        <f t="shared" si="6"/>
        <v>100</v>
      </c>
      <c r="I63" s="5">
        <f t="shared" si="6"/>
        <v>100</v>
      </c>
    </row>
    <row r="64" spans="1:9" ht="45">
      <c r="A64" s="17" t="s">
        <v>24</v>
      </c>
      <c r="B64" s="18">
        <v>824</v>
      </c>
      <c r="C64" s="12">
        <v>1</v>
      </c>
      <c r="D64" s="12">
        <v>4</v>
      </c>
      <c r="E64" s="13" t="s">
        <v>139</v>
      </c>
      <c r="F64" s="14">
        <v>200</v>
      </c>
      <c r="G64" s="8">
        <f t="shared" si="6"/>
        <v>100</v>
      </c>
      <c r="H64" s="8">
        <f t="shared" si="6"/>
        <v>100</v>
      </c>
      <c r="I64" s="8">
        <f t="shared" si="6"/>
        <v>100</v>
      </c>
    </row>
    <row r="65" spans="1:10" ht="45">
      <c r="A65" s="19" t="s">
        <v>25</v>
      </c>
      <c r="B65" s="18">
        <v>824</v>
      </c>
      <c r="C65" s="12">
        <v>1</v>
      </c>
      <c r="D65" s="12">
        <v>4</v>
      </c>
      <c r="E65" s="13" t="s">
        <v>139</v>
      </c>
      <c r="F65" s="14">
        <v>240</v>
      </c>
      <c r="G65" s="8">
        <v>100</v>
      </c>
      <c r="H65" s="8">
        <v>100</v>
      </c>
      <c r="I65" s="8">
        <v>100</v>
      </c>
    </row>
    <row r="66" spans="1:10" ht="57">
      <c r="A66" s="42" t="s">
        <v>38</v>
      </c>
      <c r="B66" s="43">
        <v>824</v>
      </c>
      <c r="C66" s="44">
        <v>1</v>
      </c>
      <c r="D66" s="44">
        <v>6</v>
      </c>
      <c r="E66" s="45">
        <v>0</v>
      </c>
      <c r="F66" s="46">
        <v>0</v>
      </c>
      <c r="G66" s="5">
        <f t="shared" ref="G66:I68" si="7">G67</f>
        <v>17935</v>
      </c>
      <c r="H66" s="5">
        <f t="shared" si="7"/>
        <v>0</v>
      </c>
      <c r="I66" s="5">
        <f t="shared" si="7"/>
        <v>0</v>
      </c>
    </row>
    <row r="67" spans="1:10" ht="42.75">
      <c r="A67" s="42" t="s">
        <v>39</v>
      </c>
      <c r="B67" s="43">
        <v>824</v>
      </c>
      <c r="C67" s="44">
        <v>1</v>
      </c>
      <c r="D67" s="44">
        <v>6</v>
      </c>
      <c r="E67" s="10" t="s">
        <v>40</v>
      </c>
      <c r="F67" s="46">
        <v>0</v>
      </c>
      <c r="G67" s="5">
        <f t="shared" si="7"/>
        <v>17935</v>
      </c>
      <c r="H67" s="5">
        <f t="shared" si="7"/>
        <v>0</v>
      </c>
      <c r="I67" s="5">
        <f t="shared" si="7"/>
        <v>0</v>
      </c>
    </row>
    <row r="68" spans="1:10">
      <c r="A68" s="6" t="s">
        <v>30</v>
      </c>
      <c r="B68" s="47">
        <v>824</v>
      </c>
      <c r="C68" s="48">
        <v>1</v>
      </c>
      <c r="D68" s="48">
        <v>6</v>
      </c>
      <c r="E68" s="13" t="s">
        <v>40</v>
      </c>
      <c r="F68" s="14">
        <v>500</v>
      </c>
      <c r="G68" s="8">
        <f t="shared" si="7"/>
        <v>17935</v>
      </c>
      <c r="H68" s="8">
        <f t="shared" si="7"/>
        <v>0</v>
      </c>
      <c r="I68" s="8">
        <f t="shared" si="7"/>
        <v>0</v>
      </c>
    </row>
    <row r="69" spans="1:10">
      <c r="A69" s="6" t="s">
        <v>31</v>
      </c>
      <c r="B69" s="47">
        <v>824</v>
      </c>
      <c r="C69" s="48">
        <v>1</v>
      </c>
      <c r="D69" s="48">
        <v>6</v>
      </c>
      <c r="E69" s="13" t="s">
        <v>40</v>
      </c>
      <c r="F69" s="14">
        <v>540</v>
      </c>
      <c r="G69" s="8">
        <v>17935</v>
      </c>
      <c r="H69" s="8">
        <v>0</v>
      </c>
      <c r="I69" s="8">
        <v>0</v>
      </c>
    </row>
    <row r="70" spans="1:10">
      <c r="A70" s="42" t="s">
        <v>41</v>
      </c>
      <c r="B70" s="43">
        <v>824</v>
      </c>
      <c r="C70" s="44">
        <v>1</v>
      </c>
      <c r="D70" s="44">
        <v>13</v>
      </c>
      <c r="E70" s="45">
        <v>0</v>
      </c>
      <c r="F70" s="46">
        <v>0</v>
      </c>
      <c r="G70" s="5">
        <f>G71+G74+G77+G80+G88+G91+G85+G94+G97</f>
        <v>392409.9</v>
      </c>
      <c r="H70" s="5">
        <f>H71+H74+H77+H80+H88+H91+H85+H94+H97</f>
        <v>1462229.4</v>
      </c>
      <c r="I70" s="5">
        <f>I71+I74+I77+I80+I88+I91+I85+I94+I97</f>
        <v>1268029.3999999999</v>
      </c>
    </row>
    <row r="71" spans="1:10" ht="28.5" hidden="1">
      <c r="A71" s="42" t="s">
        <v>196</v>
      </c>
      <c r="B71" s="43">
        <v>824</v>
      </c>
      <c r="C71" s="44">
        <v>1</v>
      </c>
      <c r="D71" s="44">
        <v>13</v>
      </c>
      <c r="E71" s="45" t="s">
        <v>197</v>
      </c>
      <c r="F71" s="46"/>
      <c r="G71" s="5">
        <f t="shared" ref="G71:I72" si="8">G72</f>
        <v>0</v>
      </c>
      <c r="H71" s="5">
        <f t="shared" si="8"/>
        <v>0</v>
      </c>
      <c r="I71" s="5">
        <f t="shared" si="8"/>
        <v>0</v>
      </c>
    </row>
    <row r="72" spans="1:10" ht="45" hidden="1">
      <c r="A72" s="17" t="s">
        <v>24</v>
      </c>
      <c r="B72" s="47">
        <v>824</v>
      </c>
      <c r="C72" s="48">
        <v>1</v>
      </c>
      <c r="D72" s="48">
        <v>13</v>
      </c>
      <c r="E72" s="49" t="s">
        <v>197</v>
      </c>
      <c r="F72" s="7">
        <v>200</v>
      </c>
      <c r="G72" s="8">
        <f t="shared" si="8"/>
        <v>0</v>
      </c>
      <c r="H72" s="8">
        <f t="shared" si="8"/>
        <v>0</v>
      </c>
      <c r="I72" s="8">
        <f t="shared" si="8"/>
        <v>0</v>
      </c>
    </row>
    <row r="73" spans="1:10" ht="45" hidden="1">
      <c r="A73" s="17" t="s">
        <v>25</v>
      </c>
      <c r="B73" s="47">
        <v>824</v>
      </c>
      <c r="C73" s="48">
        <v>1</v>
      </c>
      <c r="D73" s="48">
        <v>13</v>
      </c>
      <c r="E73" s="49" t="s">
        <v>197</v>
      </c>
      <c r="F73" s="7">
        <v>240</v>
      </c>
      <c r="G73" s="8">
        <v>0</v>
      </c>
      <c r="H73" s="8">
        <v>0</v>
      </c>
      <c r="I73" s="8">
        <v>0</v>
      </c>
    </row>
    <row r="74" spans="1:10" ht="42.75" hidden="1">
      <c r="A74" s="20" t="s">
        <v>42</v>
      </c>
      <c r="B74" s="16">
        <v>824</v>
      </c>
      <c r="C74" s="9">
        <v>1</v>
      </c>
      <c r="D74" s="9">
        <v>13</v>
      </c>
      <c r="E74" s="10" t="s">
        <v>177</v>
      </c>
      <c r="F74" s="11"/>
      <c r="G74" s="5">
        <f t="shared" ref="G74:I75" si="9">G75</f>
        <v>0</v>
      </c>
      <c r="H74" s="5">
        <f t="shared" si="9"/>
        <v>0</v>
      </c>
      <c r="I74" s="5">
        <f t="shared" si="9"/>
        <v>0</v>
      </c>
    </row>
    <row r="75" spans="1:10" ht="45" hidden="1">
      <c r="A75" s="17" t="s">
        <v>24</v>
      </c>
      <c r="B75" s="18">
        <v>824</v>
      </c>
      <c r="C75" s="12">
        <v>1</v>
      </c>
      <c r="D75" s="12">
        <v>13</v>
      </c>
      <c r="E75" s="13" t="s">
        <v>177</v>
      </c>
      <c r="F75" s="14">
        <v>200</v>
      </c>
      <c r="G75" s="8">
        <f t="shared" si="9"/>
        <v>0</v>
      </c>
      <c r="H75" s="8">
        <f t="shared" si="9"/>
        <v>0</v>
      </c>
      <c r="I75" s="8">
        <f t="shared" si="9"/>
        <v>0</v>
      </c>
    </row>
    <row r="76" spans="1:10" ht="45" hidden="1">
      <c r="A76" s="17" t="s">
        <v>25</v>
      </c>
      <c r="B76" s="18">
        <v>824</v>
      </c>
      <c r="C76" s="12">
        <v>1</v>
      </c>
      <c r="D76" s="12">
        <v>13</v>
      </c>
      <c r="E76" s="13" t="s">
        <v>177</v>
      </c>
      <c r="F76" s="14">
        <v>240</v>
      </c>
      <c r="G76" s="8">
        <v>0</v>
      </c>
      <c r="H76" s="8">
        <v>0</v>
      </c>
      <c r="I76" s="8">
        <v>0</v>
      </c>
      <c r="J76" s="1"/>
    </row>
    <row r="77" spans="1:10" ht="42.75" hidden="1">
      <c r="A77" s="20" t="s">
        <v>42</v>
      </c>
      <c r="B77" s="43">
        <v>824</v>
      </c>
      <c r="C77" s="44">
        <v>1</v>
      </c>
      <c r="D77" s="44">
        <v>13</v>
      </c>
      <c r="E77" s="45" t="s">
        <v>43</v>
      </c>
      <c r="F77" s="46">
        <v>0</v>
      </c>
      <c r="G77" s="5">
        <f t="shared" ref="G77:I78" si="10">G78</f>
        <v>0</v>
      </c>
      <c r="H77" s="5">
        <f t="shared" si="10"/>
        <v>0</v>
      </c>
      <c r="I77" s="5">
        <f t="shared" si="10"/>
        <v>0</v>
      </c>
    </row>
    <row r="78" spans="1:10" ht="45" hidden="1">
      <c r="A78" s="6" t="s">
        <v>24</v>
      </c>
      <c r="B78" s="47">
        <v>824</v>
      </c>
      <c r="C78" s="48">
        <v>1</v>
      </c>
      <c r="D78" s="48">
        <v>13</v>
      </c>
      <c r="E78" s="49" t="s">
        <v>43</v>
      </c>
      <c r="F78" s="7">
        <v>200</v>
      </c>
      <c r="G78" s="8">
        <f t="shared" si="10"/>
        <v>0</v>
      </c>
      <c r="H78" s="8">
        <f t="shared" si="10"/>
        <v>0</v>
      </c>
      <c r="I78" s="8">
        <f t="shared" si="10"/>
        <v>0</v>
      </c>
    </row>
    <row r="79" spans="1:10" ht="45" hidden="1">
      <c r="A79" s="6" t="s">
        <v>25</v>
      </c>
      <c r="B79" s="47">
        <v>824</v>
      </c>
      <c r="C79" s="48">
        <v>1</v>
      </c>
      <c r="D79" s="48">
        <v>13</v>
      </c>
      <c r="E79" s="49" t="s">
        <v>43</v>
      </c>
      <c r="F79" s="7">
        <v>240</v>
      </c>
      <c r="G79" s="8">
        <v>0</v>
      </c>
      <c r="H79" s="8">
        <v>0</v>
      </c>
      <c r="I79" s="8">
        <v>0</v>
      </c>
    </row>
    <row r="80" spans="1:10" ht="28.5">
      <c r="A80" s="42" t="s">
        <v>178</v>
      </c>
      <c r="B80" s="43">
        <v>824</v>
      </c>
      <c r="C80" s="44">
        <v>1</v>
      </c>
      <c r="D80" s="44">
        <v>13</v>
      </c>
      <c r="E80" s="45" t="s">
        <v>44</v>
      </c>
      <c r="F80" s="46">
        <v>0</v>
      </c>
      <c r="G80" s="5">
        <f>G83+G81</f>
        <v>21000</v>
      </c>
      <c r="H80" s="5">
        <f>H83+H81</f>
        <v>1096022.3999999999</v>
      </c>
      <c r="I80" s="5">
        <f>I83+I81</f>
        <v>901822.4</v>
      </c>
    </row>
    <row r="81" spans="1:9" ht="45">
      <c r="A81" s="6" t="s">
        <v>24</v>
      </c>
      <c r="B81" s="47">
        <v>824</v>
      </c>
      <c r="C81" s="48">
        <v>1</v>
      </c>
      <c r="D81" s="48">
        <v>13</v>
      </c>
      <c r="E81" s="49" t="s">
        <v>44</v>
      </c>
      <c r="F81" s="7">
        <v>200</v>
      </c>
      <c r="G81" s="8">
        <f>G82</f>
        <v>15000</v>
      </c>
      <c r="H81" s="8">
        <f>H82</f>
        <v>1090022.3999999999</v>
      </c>
      <c r="I81" s="8">
        <f>I82</f>
        <v>895822.4</v>
      </c>
    </row>
    <row r="82" spans="1:9" ht="45">
      <c r="A82" s="6" t="s">
        <v>25</v>
      </c>
      <c r="B82" s="47">
        <v>824</v>
      </c>
      <c r="C82" s="48">
        <v>1</v>
      </c>
      <c r="D82" s="48">
        <v>13</v>
      </c>
      <c r="E82" s="49" t="s">
        <v>44</v>
      </c>
      <c r="F82" s="7">
        <v>240</v>
      </c>
      <c r="G82" s="8">
        <v>15000</v>
      </c>
      <c r="H82" s="8">
        <v>1090022.3999999999</v>
      </c>
      <c r="I82" s="8">
        <v>895822.4</v>
      </c>
    </row>
    <row r="83" spans="1:9">
      <c r="A83" s="6" t="s">
        <v>26</v>
      </c>
      <c r="B83" s="47">
        <v>824</v>
      </c>
      <c r="C83" s="48">
        <v>1</v>
      </c>
      <c r="D83" s="48">
        <v>13</v>
      </c>
      <c r="E83" s="49" t="s">
        <v>44</v>
      </c>
      <c r="F83" s="7">
        <v>800</v>
      </c>
      <c r="G83" s="8">
        <f>G84</f>
        <v>6000</v>
      </c>
      <c r="H83" s="8">
        <f>H84</f>
        <v>6000</v>
      </c>
      <c r="I83" s="8">
        <f>I84</f>
        <v>6000</v>
      </c>
    </row>
    <row r="84" spans="1:9">
      <c r="A84" s="6" t="s">
        <v>27</v>
      </c>
      <c r="B84" s="47">
        <v>824</v>
      </c>
      <c r="C84" s="48">
        <v>1</v>
      </c>
      <c r="D84" s="48">
        <v>13</v>
      </c>
      <c r="E84" s="49" t="s">
        <v>44</v>
      </c>
      <c r="F84" s="7">
        <v>850</v>
      </c>
      <c r="G84" s="8">
        <v>6000</v>
      </c>
      <c r="H84" s="8">
        <v>6000</v>
      </c>
      <c r="I84" s="8">
        <v>6000</v>
      </c>
    </row>
    <row r="85" spans="1:9" ht="28.5">
      <c r="A85" s="42" t="s">
        <v>45</v>
      </c>
      <c r="B85" s="43">
        <v>824</v>
      </c>
      <c r="C85" s="44">
        <v>1</v>
      </c>
      <c r="D85" s="44">
        <v>13</v>
      </c>
      <c r="E85" s="45" t="s">
        <v>46</v>
      </c>
      <c r="F85" s="46"/>
      <c r="G85" s="5">
        <f t="shared" ref="G85:I86" si="11">G86</f>
        <v>5202.8999999999996</v>
      </c>
      <c r="H85" s="5">
        <f t="shared" si="11"/>
        <v>0</v>
      </c>
      <c r="I85" s="5">
        <f t="shared" si="11"/>
        <v>0</v>
      </c>
    </row>
    <row r="86" spans="1:9" ht="45">
      <c r="A86" s="6" t="s">
        <v>24</v>
      </c>
      <c r="B86" s="47">
        <v>824</v>
      </c>
      <c r="C86" s="48">
        <v>1</v>
      </c>
      <c r="D86" s="48">
        <v>13</v>
      </c>
      <c r="E86" s="49" t="s">
        <v>46</v>
      </c>
      <c r="F86" s="7">
        <v>200</v>
      </c>
      <c r="G86" s="8">
        <f t="shared" si="11"/>
        <v>5202.8999999999996</v>
      </c>
      <c r="H86" s="8">
        <f t="shared" si="11"/>
        <v>0</v>
      </c>
      <c r="I86" s="8">
        <f t="shared" si="11"/>
        <v>0</v>
      </c>
    </row>
    <row r="87" spans="1:9" ht="45">
      <c r="A87" s="6" t="s">
        <v>25</v>
      </c>
      <c r="B87" s="47">
        <v>824</v>
      </c>
      <c r="C87" s="48">
        <v>1</v>
      </c>
      <c r="D87" s="48">
        <v>13</v>
      </c>
      <c r="E87" s="49" t="s">
        <v>46</v>
      </c>
      <c r="F87" s="7">
        <v>240</v>
      </c>
      <c r="G87" s="8">
        <v>5202.8999999999996</v>
      </c>
      <c r="H87" s="8">
        <v>0</v>
      </c>
      <c r="I87" s="8">
        <v>0</v>
      </c>
    </row>
    <row r="88" spans="1:9" ht="42.75">
      <c r="A88" s="42" t="s">
        <v>47</v>
      </c>
      <c r="B88" s="43">
        <v>824</v>
      </c>
      <c r="C88" s="44">
        <v>1</v>
      </c>
      <c r="D88" s="44">
        <v>13</v>
      </c>
      <c r="E88" s="45" t="s">
        <v>48</v>
      </c>
      <c r="F88" s="46"/>
      <c r="G88" s="5">
        <f t="shared" ref="G88:I89" si="12">G89</f>
        <v>366207</v>
      </c>
      <c r="H88" s="5">
        <f t="shared" si="12"/>
        <v>366207</v>
      </c>
      <c r="I88" s="5">
        <f t="shared" si="12"/>
        <v>366207</v>
      </c>
    </row>
    <row r="89" spans="1:9" ht="45">
      <c r="A89" s="6" t="s">
        <v>24</v>
      </c>
      <c r="B89" s="47">
        <v>824</v>
      </c>
      <c r="C89" s="48">
        <v>1</v>
      </c>
      <c r="D89" s="48">
        <v>13</v>
      </c>
      <c r="E89" s="49" t="s">
        <v>48</v>
      </c>
      <c r="F89" s="7">
        <v>200</v>
      </c>
      <c r="G89" s="8">
        <f t="shared" si="12"/>
        <v>366207</v>
      </c>
      <c r="H89" s="8">
        <f t="shared" si="12"/>
        <v>366207</v>
      </c>
      <c r="I89" s="8">
        <f t="shared" si="12"/>
        <v>366207</v>
      </c>
    </row>
    <row r="90" spans="1:9" ht="45">
      <c r="A90" s="6" t="s">
        <v>25</v>
      </c>
      <c r="B90" s="47">
        <v>824</v>
      </c>
      <c r="C90" s="48">
        <v>1</v>
      </c>
      <c r="D90" s="48">
        <v>13</v>
      </c>
      <c r="E90" s="49" t="s">
        <v>48</v>
      </c>
      <c r="F90" s="7">
        <v>240</v>
      </c>
      <c r="G90" s="8">
        <v>366207</v>
      </c>
      <c r="H90" s="8">
        <v>366207</v>
      </c>
      <c r="I90" s="8">
        <v>366207</v>
      </c>
    </row>
    <row r="91" spans="1:9" ht="42.75" hidden="1">
      <c r="A91" s="42" t="s">
        <v>198</v>
      </c>
      <c r="B91" s="43">
        <v>824</v>
      </c>
      <c r="C91" s="44">
        <v>1</v>
      </c>
      <c r="D91" s="44">
        <v>13</v>
      </c>
      <c r="E91" s="45" t="s">
        <v>199</v>
      </c>
      <c r="F91" s="46"/>
      <c r="G91" s="5">
        <f t="shared" ref="G91:I92" si="13">G92</f>
        <v>0</v>
      </c>
      <c r="H91" s="5">
        <f t="shared" si="13"/>
        <v>0</v>
      </c>
      <c r="I91" s="5">
        <f t="shared" si="13"/>
        <v>0</v>
      </c>
    </row>
    <row r="92" spans="1:9" ht="45" hidden="1">
      <c r="A92" s="6" t="s">
        <v>24</v>
      </c>
      <c r="B92" s="47">
        <v>824</v>
      </c>
      <c r="C92" s="48">
        <v>1</v>
      </c>
      <c r="D92" s="48">
        <v>13</v>
      </c>
      <c r="E92" s="49" t="s">
        <v>199</v>
      </c>
      <c r="F92" s="7">
        <v>200</v>
      </c>
      <c r="G92" s="8">
        <f t="shared" si="13"/>
        <v>0</v>
      </c>
      <c r="H92" s="8">
        <f t="shared" si="13"/>
        <v>0</v>
      </c>
      <c r="I92" s="8">
        <f t="shared" si="13"/>
        <v>0</v>
      </c>
    </row>
    <row r="93" spans="1:9" ht="45" hidden="1">
      <c r="A93" s="6" t="s">
        <v>25</v>
      </c>
      <c r="B93" s="47">
        <v>824</v>
      </c>
      <c r="C93" s="48">
        <v>1</v>
      </c>
      <c r="D93" s="48">
        <v>13</v>
      </c>
      <c r="E93" s="49" t="s">
        <v>199</v>
      </c>
      <c r="F93" s="7">
        <v>240</v>
      </c>
      <c r="G93" s="8">
        <v>0</v>
      </c>
      <c r="H93" s="8">
        <v>0</v>
      </c>
      <c r="I93" s="8">
        <v>0</v>
      </c>
    </row>
    <row r="94" spans="1:9" ht="42.75" hidden="1">
      <c r="A94" s="20" t="s">
        <v>200</v>
      </c>
      <c r="B94" s="43">
        <v>824</v>
      </c>
      <c r="C94" s="44">
        <v>1</v>
      </c>
      <c r="D94" s="44">
        <v>13</v>
      </c>
      <c r="E94" s="45" t="s">
        <v>201</v>
      </c>
      <c r="F94" s="46">
        <v>0</v>
      </c>
      <c r="G94" s="5">
        <f t="shared" ref="G94:I95" si="14">G95</f>
        <v>0</v>
      </c>
      <c r="H94" s="5">
        <f t="shared" si="14"/>
        <v>0</v>
      </c>
      <c r="I94" s="5">
        <f t="shared" si="14"/>
        <v>0</v>
      </c>
    </row>
    <row r="95" spans="1:9" ht="45" hidden="1">
      <c r="A95" s="6" t="s">
        <v>24</v>
      </c>
      <c r="B95" s="47">
        <v>824</v>
      </c>
      <c r="C95" s="48">
        <v>1</v>
      </c>
      <c r="D95" s="48">
        <v>13</v>
      </c>
      <c r="E95" s="49" t="s">
        <v>201</v>
      </c>
      <c r="F95" s="7">
        <v>200</v>
      </c>
      <c r="G95" s="8">
        <f t="shared" si="14"/>
        <v>0</v>
      </c>
      <c r="H95" s="8">
        <f t="shared" si="14"/>
        <v>0</v>
      </c>
      <c r="I95" s="8">
        <f t="shared" si="14"/>
        <v>0</v>
      </c>
    </row>
    <row r="96" spans="1:9" ht="45" hidden="1">
      <c r="A96" s="6" t="s">
        <v>25</v>
      </c>
      <c r="B96" s="47">
        <v>824</v>
      </c>
      <c r="C96" s="48">
        <v>1</v>
      </c>
      <c r="D96" s="48">
        <v>13</v>
      </c>
      <c r="E96" s="49" t="s">
        <v>201</v>
      </c>
      <c r="F96" s="7">
        <v>240</v>
      </c>
      <c r="G96" s="8">
        <v>0</v>
      </c>
      <c r="H96" s="8">
        <v>0</v>
      </c>
      <c r="I96" s="8">
        <v>0</v>
      </c>
    </row>
    <row r="97" spans="1:9" ht="72" hidden="1">
      <c r="A97" s="15" t="s">
        <v>36</v>
      </c>
      <c r="B97" s="16">
        <v>824</v>
      </c>
      <c r="C97" s="9">
        <v>1</v>
      </c>
      <c r="D97" s="9">
        <v>13</v>
      </c>
      <c r="E97" s="10" t="s">
        <v>37</v>
      </c>
      <c r="F97" s="11">
        <v>0</v>
      </c>
      <c r="G97" s="5">
        <f t="shared" ref="G97:I98" si="15">G98</f>
        <v>0</v>
      </c>
      <c r="H97" s="5">
        <f t="shared" si="15"/>
        <v>0</v>
      </c>
      <c r="I97" s="5">
        <f t="shared" si="15"/>
        <v>0</v>
      </c>
    </row>
    <row r="98" spans="1:9" ht="45" hidden="1">
      <c r="A98" s="17" t="s">
        <v>24</v>
      </c>
      <c r="B98" s="18">
        <v>824</v>
      </c>
      <c r="C98" s="12">
        <v>1</v>
      </c>
      <c r="D98" s="12">
        <v>13</v>
      </c>
      <c r="E98" s="13" t="s">
        <v>37</v>
      </c>
      <c r="F98" s="14">
        <v>200</v>
      </c>
      <c r="G98" s="8">
        <f t="shared" si="15"/>
        <v>0</v>
      </c>
      <c r="H98" s="8">
        <f t="shared" si="15"/>
        <v>0</v>
      </c>
      <c r="I98" s="8">
        <f t="shared" si="15"/>
        <v>0</v>
      </c>
    </row>
    <row r="99" spans="1:9" ht="45" hidden="1">
      <c r="A99" s="19" t="s">
        <v>25</v>
      </c>
      <c r="B99" s="18">
        <v>824</v>
      </c>
      <c r="C99" s="12">
        <v>1</v>
      </c>
      <c r="D99" s="12">
        <v>13</v>
      </c>
      <c r="E99" s="13" t="s">
        <v>37</v>
      </c>
      <c r="F99" s="14">
        <v>240</v>
      </c>
      <c r="G99" s="8">
        <f>100-100</f>
        <v>0</v>
      </c>
      <c r="H99" s="8">
        <f>100-100</f>
        <v>0</v>
      </c>
      <c r="I99" s="8">
        <f>100-100</f>
        <v>0</v>
      </c>
    </row>
    <row r="100" spans="1:9">
      <c r="A100" s="42" t="s">
        <v>49</v>
      </c>
      <c r="B100" s="43">
        <v>824</v>
      </c>
      <c r="C100" s="44">
        <v>2</v>
      </c>
      <c r="D100" s="44">
        <v>0</v>
      </c>
      <c r="E100" s="45">
        <v>0</v>
      </c>
      <c r="F100" s="46">
        <v>0</v>
      </c>
      <c r="G100" s="5">
        <f t="shared" ref="G100:I101" si="16">G101</f>
        <v>92746</v>
      </c>
      <c r="H100" s="5">
        <f t="shared" si="16"/>
        <v>92743</v>
      </c>
      <c r="I100" s="5">
        <f t="shared" si="16"/>
        <v>94614</v>
      </c>
    </row>
    <row r="101" spans="1:9" ht="28.5">
      <c r="A101" s="42" t="s">
        <v>50</v>
      </c>
      <c r="B101" s="43">
        <v>824</v>
      </c>
      <c r="C101" s="44">
        <v>2</v>
      </c>
      <c r="D101" s="44">
        <v>3</v>
      </c>
      <c r="E101" s="45">
        <v>0</v>
      </c>
      <c r="F101" s="46">
        <v>0</v>
      </c>
      <c r="G101" s="5">
        <f t="shared" si="16"/>
        <v>92746</v>
      </c>
      <c r="H101" s="5">
        <f t="shared" si="16"/>
        <v>92743</v>
      </c>
      <c r="I101" s="5">
        <f t="shared" si="16"/>
        <v>94614</v>
      </c>
    </row>
    <row r="102" spans="1:9" ht="42.75">
      <c r="A102" s="20" t="s">
        <v>51</v>
      </c>
      <c r="B102" s="16">
        <v>824</v>
      </c>
      <c r="C102" s="9">
        <v>2</v>
      </c>
      <c r="D102" s="9">
        <v>3</v>
      </c>
      <c r="E102" s="10" t="s">
        <v>52</v>
      </c>
      <c r="F102" s="11">
        <v>0</v>
      </c>
      <c r="G102" s="5">
        <f>G103+G105</f>
        <v>92746</v>
      </c>
      <c r="H102" s="5">
        <f>H103+H105</f>
        <v>92743</v>
      </c>
      <c r="I102" s="5">
        <f>I103+I105</f>
        <v>94614</v>
      </c>
    </row>
    <row r="103" spans="1:9" ht="90">
      <c r="A103" s="17" t="s">
        <v>19</v>
      </c>
      <c r="B103" s="18">
        <v>824</v>
      </c>
      <c r="C103" s="12">
        <v>2</v>
      </c>
      <c r="D103" s="12">
        <v>3</v>
      </c>
      <c r="E103" s="13" t="s">
        <v>52</v>
      </c>
      <c r="F103" s="14">
        <v>100</v>
      </c>
      <c r="G103" s="8">
        <f>G104</f>
        <v>91846</v>
      </c>
      <c r="H103" s="8">
        <f>H104</f>
        <v>91843</v>
      </c>
      <c r="I103" s="8">
        <f>I104</f>
        <v>93714</v>
      </c>
    </row>
    <row r="104" spans="1:9" ht="30">
      <c r="A104" s="17" t="s">
        <v>20</v>
      </c>
      <c r="B104" s="18">
        <v>824</v>
      </c>
      <c r="C104" s="12">
        <v>2</v>
      </c>
      <c r="D104" s="12">
        <v>3</v>
      </c>
      <c r="E104" s="13" t="s">
        <v>52</v>
      </c>
      <c r="F104" s="14">
        <v>120</v>
      </c>
      <c r="G104" s="8">
        <v>91846</v>
      </c>
      <c r="H104" s="8">
        <v>91843</v>
      </c>
      <c r="I104" s="8">
        <v>93714</v>
      </c>
    </row>
    <row r="105" spans="1:9" ht="45">
      <c r="A105" s="17" t="s">
        <v>24</v>
      </c>
      <c r="B105" s="24">
        <v>824</v>
      </c>
      <c r="C105" s="12">
        <v>2</v>
      </c>
      <c r="D105" s="12">
        <v>3</v>
      </c>
      <c r="E105" s="13" t="s">
        <v>52</v>
      </c>
      <c r="F105" s="14">
        <v>200</v>
      </c>
      <c r="G105" s="8">
        <f>G106</f>
        <v>900</v>
      </c>
      <c r="H105" s="8">
        <f>H106</f>
        <v>900</v>
      </c>
      <c r="I105" s="8">
        <f>I106</f>
        <v>900</v>
      </c>
    </row>
    <row r="106" spans="1:9" ht="45">
      <c r="A106" s="17" t="s">
        <v>25</v>
      </c>
      <c r="B106" s="24">
        <v>824</v>
      </c>
      <c r="C106" s="12">
        <v>2</v>
      </c>
      <c r="D106" s="12">
        <v>3</v>
      </c>
      <c r="E106" s="13" t="s">
        <v>52</v>
      </c>
      <c r="F106" s="14">
        <v>240</v>
      </c>
      <c r="G106" s="8">
        <v>900</v>
      </c>
      <c r="H106" s="8">
        <v>900</v>
      </c>
      <c r="I106" s="8">
        <v>900</v>
      </c>
    </row>
    <row r="107" spans="1:9" ht="42.75">
      <c r="A107" s="42" t="s">
        <v>53</v>
      </c>
      <c r="B107" s="43">
        <v>824</v>
      </c>
      <c r="C107" s="44">
        <v>3</v>
      </c>
      <c r="D107" s="44">
        <v>0</v>
      </c>
      <c r="E107" s="45">
        <v>0</v>
      </c>
      <c r="F107" s="46">
        <v>0</v>
      </c>
      <c r="G107" s="5">
        <f>G108+G121+G137</f>
        <v>10000</v>
      </c>
      <c r="H107" s="5">
        <f>H108+H121+H137</f>
        <v>10000</v>
      </c>
      <c r="I107" s="5">
        <f>I108+I121+I137</f>
        <v>10000</v>
      </c>
    </row>
    <row r="108" spans="1:9" ht="57">
      <c r="A108" s="42" t="s">
        <v>54</v>
      </c>
      <c r="B108" s="43">
        <v>824</v>
      </c>
      <c r="C108" s="44">
        <v>3</v>
      </c>
      <c r="D108" s="44">
        <v>9</v>
      </c>
      <c r="E108" s="45">
        <v>0</v>
      </c>
      <c r="F108" s="46">
        <v>0</v>
      </c>
      <c r="G108" s="5">
        <f>G109+G112+G115+G118</f>
        <v>3000</v>
      </c>
      <c r="H108" s="5">
        <f>H109+H112+H115+H118</f>
        <v>3000</v>
      </c>
      <c r="I108" s="5">
        <f>I109+I112+I115+I118</f>
        <v>3000</v>
      </c>
    </row>
    <row r="109" spans="1:9" ht="57">
      <c r="A109" s="42" t="s">
        <v>179</v>
      </c>
      <c r="B109" s="43">
        <v>824</v>
      </c>
      <c r="C109" s="44">
        <v>3</v>
      </c>
      <c r="D109" s="44">
        <v>9</v>
      </c>
      <c r="E109" s="45" t="s">
        <v>56</v>
      </c>
      <c r="F109" s="46">
        <v>0</v>
      </c>
      <c r="G109" s="5">
        <f t="shared" ref="G109:I110" si="17">G110</f>
        <v>3000</v>
      </c>
      <c r="H109" s="5">
        <f t="shared" si="17"/>
        <v>3000</v>
      </c>
      <c r="I109" s="5">
        <f t="shared" si="17"/>
        <v>3000</v>
      </c>
    </row>
    <row r="110" spans="1:9" ht="45">
      <c r="A110" s="6" t="s">
        <v>24</v>
      </c>
      <c r="B110" s="47">
        <v>824</v>
      </c>
      <c r="C110" s="48">
        <v>3</v>
      </c>
      <c r="D110" s="48">
        <v>9</v>
      </c>
      <c r="E110" s="49" t="s">
        <v>56</v>
      </c>
      <c r="F110" s="7">
        <v>200</v>
      </c>
      <c r="G110" s="8">
        <f t="shared" si="17"/>
        <v>3000</v>
      </c>
      <c r="H110" s="8">
        <f t="shared" si="17"/>
        <v>3000</v>
      </c>
      <c r="I110" s="8">
        <f t="shared" si="17"/>
        <v>3000</v>
      </c>
    </row>
    <row r="111" spans="1:9" ht="45">
      <c r="A111" s="6" t="s">
        <v>25</v>
      </c>
      <c r="B111" s="47">
        <v>824</v>
      </c>
      <c r="C111" s="48">
        <v>3</v>
      </c>
      <c r="D111" s="48">
        <v>9</v>
      </c>
      <c r="E111" s="49" t="s">
        <v>56</v>
      </c>
      <c r="F111" s="7">
        <v>240</v>
      </c>
      <c r="G111" s="8">
        <v>3000</v>
      </c>
      <c r="H111" s="8">
        <v>3000</v>
      </c>
      <c r="I111" s="8">
        <v>3000</v>
      </c>
    </row>
    <row r="112" spans="1:9" ht="71.25" hidden="1">
      <c r="A112" s="42" t="s">
        <v>57</v>
      </c>
      <c r="B112" s="43">
        <v>824</v>
      </c>
      <c r="C112" s="9">
        <v>3</v>
      </c>
      <c r="D112" s="9">
        <v>9</v>
      </c>
      <c r="E112" s="10" t="s">
        <v>58</v>
      </c>
      <c r="F112" s="46">
        <v>0</v>
      </c>
      <c r="G112" s="5">
        <f t="shared" ref="G112:I113" si="18">G113</f>
        <v>0</v>
      </c>
      <c r="H112" s="5">
        <f t="shared" si="18"/>
        <v>0</v>
      </c>
      <c r="I112" s="5">
        <f t="shared" si="18"/>
        <v>0</v>
      </c>
    </row>
    <row r="113" spans="1:9" hidden="1">
      <c r="A113" s="6" t="s">
        <v>30</v>
      </c>
      <c r="B113" s="47">
        <v>824</v>
      </c>
      <c r="C113" s="12">
        <v>3</v>
      </c>
      <c r="D113" s="12">
        <v>9</v>
      </c>
      <c r="E113" s="13" t="s">
        <v>58</v>
      </c>
      <c r="F113" s="14">
        <v>500</v>
      </c>
      <c r="G113" s="8">
        <f t="shared" si="18"/>
        <v>0</v>
      </c>
      <c r="H113" s="8">
        <f t="shared" si="18"/>
        <v>0</v>
      </c>
      <c r="I113" s="8">
        <f t="shared" si="18"/>
        <v>0</v>
      </c>
    </row>
    <row r="114" spans="1:9" hidden="1">
      <c r="A114" s="6" t="s">
        <v>31</v>
      </c>
      <c r="B114" s="47">
        <v>824</v>
      </c>
      <c r="C114" s="12">
        <v>3</v>
      </c>
      <c r="D114" s="12">
        <v>9</v>
      </c>
      <c r="E114" s="13" t="s">
        <v>58</v>
      </c>
      <c r="F114" s="14">
        <v>540</v>
      </c>
      <c r="G114" s="8">
        <v>0</v>
      </c>
      <c r="H114" s="8">
        <v>0</v>
      </c>
      <c r="I114" s="8">
        <v>0</v>
      </c>
    </row>
    <row r="115" spans="1:9" ht="71.25" hidden="1">
      <c r="A115" s="42" t="s">
        <v>180</v>
      </c>
      <c r="B115" s="43">
        <v>824</v>
      </c>
      <c r="C115" s="9">
        <v>3</v>
      </c>
      <c r="D115" s="9">
        <v>9</v>
      </c>
      <c r="E115" s="10" t="s">
        <v>141</v>
      </c>
      <c r="F115" s="11"/>
      <c r="G115" s="5">
        <f t="shared" ref="G115:I116" si="19">G116</f>
        <v>0</v>
      </c>
      <c r="H115" s="5">
        <f t="shared" si="19"/>
        <v>0</v>
      </c>
      <c r="I115" s="5">
        <f t="shared" si="19"/>
        <v>0</v>
      </c>
    </row>
    <row r="116" spans="1:9" ht="45" hidden="1">
      <c r="A116" s="6" t="s">
        <v>24</v>
      </c>
      <c r="B116" s="47">
        <v>824</v>
      </c>
      <c r="C116" s="12">
        <v>3</v>
      </c>
      <c r="D116" s="12">
        <v>9</v>
      </c>
      <c r="E116" s="13" t="s">
        <v>141</v>
      </c>
      <c r="F116" s="14">
        <v>200</v>
      </c>
      <c r="G116" s="8">
        <f t="shared" si="19"/>
        <v>0</v>
      </c>
      <c r="H116" s="8">
        <f t="shared" si="19"/>
        <v>0</v>
      </c>
      <c r="I116" s="8">
        <f t="shared" si="19"/>
        <v>0</v>
      </c>
    </row>
    <row r="117" spans="1:9" ht="45" hidden="1">
      <c r="A117" s="6" t="s">
        <v>25</v>
      </c>
      <c r="B117" s="47">
        <v>824</v>
      </c>
      <c r="C117" s="12">
        <v>3</v>
      </c>
      <c r="D117" s="12">
        <v>9</v>
      </c>
      <c r="E117" s="13" t="s">
        <v>141</v>
      </c>
      <c r="F117" s="14">
        <v>240</v>
      </c>
      <c r="G117" s="8">
        <v>0</v>
      </c>
      <c r="H117" s="8">
        <v>0</v>
      </c>
      <c r="I117" s="8">
        <v>0</v>
      </c>
    </row>
    <row r="118" spans="1:9" ht="57" hidden="1">
      <c r="A118" s="42" t="s">
        <v>55</v>
      </c>
      <c r="B118" s="43">
        <v>824</v>
      </c>
      <c r="C118" s="9">
        <v>3</v>
      </c>
      <c r="D118" s="9">
        <v>9</v>
      </c>
      <c r="E118" s="10" t="s">
        <v>59</v>
      </c>
      <c r="F118" s="7"/>
      <c r="G118" s="5">
        <f t="shared" ref="G118:I119" si="20">G119</f>
        <v>0</v>
      </c>
      <c r="H118" s="5">
        <f t="shared" si="20"/>
        <v>0</v>
      </c>
      <c r="I118" s="5">
        <f t="shared" si="20"/>
        <v>0</v>
      </c>
    </row>
    <row r="119" spans="1:9" ht="45" hidden="1">
      <c r="A119" s="6" t="s">
        <v>24</v>
      </c>
      <c r="B119" s="47">
        <v>824</v>
      </c>
      <c r="C119" s="48">
        <v>3</v>
      </c>
      <c r="D119" s="48">
        <v>9</v>
      </c>
      <c r="E119" s="49" t="s">
        <v>59</v>
      </c>
      <c r="F119" s="7">
        <v>200</v>
      </c>
      <c r="G119" s="8">
        <f t="shared" si="20"/>
        <v>0</v>
      </c>
      <c r="H119" s="8">
        <f t="shared" si="20"/>
        <v>0</v>
      </c>
      <c r="I119" s="8">
        <f t="shared" si="20"/>
        <v>0</v>
      </c>
    </row>
    <row r="120" spans="1:9" ht="45" hidden="1">
      <c r="A120" s="6" t="s">
        <v>25</v>
      </c>
      <c r="B120" s="47">
        <v>824</v>
      </c>
      <c r="C120" s="48">
        <v>3</v>
      </c>
      <c r="D120" s="48">
        <v>9</v>
      </c>
      <c r="E120" s="49" t="s">
        <v>59</v>
      </c>
      <c r="F120" s="7">
        <v>240</v>
      </c>
      <c r="G120" s="8">
        <v>0</v>
      </c>
      <c r="H120" s="8">
        <v>0</v>
      </c>
      <c r="I120" s="8">
        <v>0</v>
      </c>
    </row>
    <row r="121" spans="1:9" s="4" customFormat="1">
      <c r="A121" s="42" t="s">
        <v>60</v>
      </c>
      <c r="B121" s="43">
        <v>824</v>
      </c>
      <c r="C121" s="44">
        <v>3</v>
      </c>
      <c r="D121" s="44">
        <v>10</v>
      </c>
      <c r="E121" s="45">
        <v>0</v>
      </c>
      <c r="F121" s="46">
        <v>0</v>
      </c>
      <c r="G121" s="5">
        <f>G128+G122+G125+G131+G134</f>
        <v>3000</v>
      </c>
      <c r="H121" s="5">
        <f>H128+H122+H125+H131+H134</f>
        <v>4000</v>
      </c>
      <c r="I121" s="5">
        <f>I128+I122+I125+I131+I134</f>
        <v>4000</v>
      </c>
    </row>
    <row r="122" spans="1:9" ht="57" hidden="1">
      <c r="A122" s="42" t="s">
        <v>163</v>
      </c>
      <c r="B122" s="43">
        <v>824</v>
      </c>
      <c r="C122" s="44">
        <v>3</v>
      </c>
      <c r="D122" s="44">
        <v>10</v>
      </c>
      <c r="E122" s="45" t="s">
        <v>164</v>
      </c>
      <c r="F122" s="46"/>
      <c r="G122" s="5">
        <f t="shared" ref="G122:I123" si="21">G123</f>
        <v>0</v>
      </c>
      <c r="H122" s="5">
        <f t="shared" si="21"/>
        <v>0</v>
      </c>
      <c r="I122" s="5">
        <f t="shared" si="21"/>
        <v>0</v>
      </c>
    </row>
    <row r="123" spans="1:9" ht="45" hidden="1">
      <c r="A123" s="6" t="s">
        <v>24</v>
      </c>
      <c r="B123" s="47">
        <v>824</v>
      </c>
      <c r="C123" s="48">
        <v>3</v>
      </c>
      <c r="D123" s="48">
        <v>10</v>
      </c>
      <c r="E123" s="49" t="s">
        <v>164</v>
      </c>
      <c r="F123" s="7">
        <v>200</v>
      </c>
      <c r="G123" s="8">
        <f t="shared" si="21"/>
        <v>0</v>
      </c>
      <c r="H123" s="8">
        <f t="shared" si="21"/>
        <v>0</v>
      </c>
      <c r="I123" s="8">
        <f t="shared" si="21"/>
        <v>0</v>
      </c>
    </row>
    <row r="124" spans="1:9" ht="45" hidden="1">
      <c r="A124" s="6" t="s">
        <v>25</v>
      </c>
      <c r="B124" s="47">
        <v>824</v>
      </c>
      <c r="C124" s="48">
        <v>3</v>
      </c>
      <c r="D124" s="48">
        <v>10</v>
      </c>
      <c r="E124" s="49" t="s">
        <v>164</v>
      </c>
      <c r="F124" s="7">
        <v>240</v>
      </c>
      <c r="G124" s="8">
        <v>0</v>
      </c>
      <c r="H124" s="8">
        <v>0</v>
      </c>
      <c r="I124" s="8">
        <v>0</v>
      </c>
    </row>
    <row r="125" spans="1:9" ht="57" hidden="1">
      <c r="A125" s="42" t="s">
        <v>165</v>
      </c>
      <c r="B125" s="43">
        <v>824</v>
      </c>
      <c r="C125" s="44">
        <v>3</v>
      </c>
      <c r="D125" s="44">
        <v>10</v>
      </c>
      <c r="E125" s="45" t="s">
        <v>166</v>
      </c>
      <c r="F125" s="46"/>
      <c r="G125" s="5">
        <f t="shared" ref="G125:I126" si="22">G126</f>
        <v>0</v>
      </c>
      <c r="H125" s="5">
        <f t="shared" si="22"/>
        <v>0</v>
      </c>
      <c r="I125" s="5">
        <f t="shared" si="22"/>
        <v>0</v>
      </c>
    </row>
    <row r="126" spans="1:9" ht="45" hidden="1">
      <c r="A126" s="6" t="s">
        <v>24</v>
      </c>
      <c r="B126" s="47">
        <v>824</v>
      </c>
      <c r="C126" s="48">
        <v>3</v>
      </c>
      <c r="D126" s="48">
        <v>10</v>
      </c>
      <c r="E126" s="49" t="s">
        <v>166</v>
      </c>
      <c r="F126" s="7">
        <v>200</v>
      </c>
      <c r="G126" s="8">
        <f t="shared" si="22"/>
        <v>0</v>
      </c>
      <c r="H126" s="8">
        <f t="shared" si="22"/>
        <v>0</v>
      </c>
      <c r="I126" s="8">
        <f t="shared" si="22"/>
        <v>0</v>
      </c>
    </row>
    <row r="127" spans="1:9" ht="45" hidden="1">
      <c r="A127" s="6" t="s">
        <v>25</v>
      </c>
      <c r="B127" s="47">
        <v>824</v>
      </c>
      <c r="C127" s="48">
        <v>3</v>
      </c>
      <c r="D127" s="48">
        <v>10</v>
      </c>
      <c r="E127" s="49" t="s">
        <v>166</v>
      </c>
      <c r="F127" s="7">
        <v>240</v>
      </c>
      <c r="G127" s="8">
        <v>0</v>
      </c>
      <c r="H127" s="8">
        <v>0</v>
      </c>
      <c r="I127" s="8">
        <v>0</v>
      </c>
    </row>
    <row r="128" spans="1:9" ht="28.5">
      <c r="A128" s="42" t="s">
        <v>61</v>
      </c>
      <c r="B128" s="43">
        <v>824</v>
      </c>
      <c r="C128" s="44">
        <v>3</v>
      </c>
      <c r="D128" s="44">
        <v>10</v>
      </c>
      <c r="E128" s="45" t="s">
        <v>62</v>
      </c>
      <c r="F128" s="46">
        <v>0</v>
      </c>
      <c r="G128" s="5">
        <f t="shared" ref="G128:I129" si="23">G129</f>
        <v>3000</v>
      </c>
      <c r="H128" s="5">
        <f t="shared" si="23"/>
        <v>4000</v>
      </c>
      <c r="I128" s="5">
        <f t="shared" si="23"/>
        <v>4000</v>
      </c>
    </row>
    <row r="129" spans="1:9" ht="45">
      <c r="A129" s="6" t="s">
        <v>24</v>
      </c>
      <c r="B129" s="47">
        <v>824</v>
      </c>
      <c r="C129" s="48">
        <v>3</v>
      </c>
      <c r="D129" s="48">
        <v>10</v>
      </c>
      <c r="E129" s="49" t="s">
        <v>62</v>
      </c>
      <c r="F129" s="7">
        <v>200</v>
      </c>
      <c r="G129" s="8">
        <f t="shared" si="23"/>
        <v>3000</v>
      </c>
      <c r="H129" s="8">
        <f t="shared" si="23"/>
        <v>4000</v>
      </c>
      <c r="I129" s="8">
        <f t="shared" si="23"/>
        <v>4000</v>
      </c>
    </row>
    <row r="130" spans="1:9" ht="45">
      <c r="A130" s="6" t="s">
        <v>25</v>
      </c>
      <c r="B130" s="47">
        <v>824</v>
      </c>
      <c r="C130" s="48">
        <v>3</v>
      </c>
      <c r="D130" s="48">
        <v>10</v>
      </c>
      <c r="E130" s="49" t="s">
        <v>62</v>
      </c>
      <c r="F130" s="7">
        <v>240</v>
      </c>
      <c r="G130" s="8">
        <v>3000</v>
      </c>
      <c r="H130" s="8">
        <v>4000</v>
      </c>
      <c r="I130" s="8">
        <v>4000</v>
      </c>
    </row>
    <row r="131" spans="1:9" ht="199.5" hidden="1">
      <c r="A131" s="42" t="s">
        <v>167</v>
      </c>
      <c r="B131" s="43">
        <v>824</v>
      </c>
      <c r="C131" s="44">
        <v>3</v>
      </c>
      <c r="D131" s="44">
        <v>10</v>
      </c>
      <c r="E131" s="45" t="s">
        <v>168</v>
      </c>
      <c r="F131" s="46"/>
      <c r="G131" s="5">
        <f t="shared" ref="G131:I132" si="24">G132</f>
        <v>0</v>
      </c>
      <c r="H131" s="5">
        <f t="shared" si="24"/>
        <v>0</v>
      </c>
      <c r="I131" s="5">
        <f t="shared" si="24"/>
        <v>0</v>
      </c>
    </row>
    <row r="132" spans="1:9" ht="45" hidden="1">
      <c r="A132" s="6" t="s">
        <v>24</v>
      </c>
      <c r="B132" s="47">
        <v>824</v>
      </c>
      <c r="C132" s="48">
        <v>3</v>
      </c>
      <c r="D132" s="48">
        <v>10</v>
      </c>
      <c r="E132" s="49" t="s">
        <v>168</v>
      </c>
      <c r="F132" s="7">
        <v>200</v>
      </c>
      <c r="G132" s="8">
        <f t="shared" si="24"/>
        <v>0</v>
      </c>
      <c r="H132" s="8">
        <f t="shared" si="24"/>
        <v>0</v>
      </c>
      <c r="I132" s="8">
        <f t="shared" si="24"/>
        <v>0</v>
      </c>
    </row>
    <row r="133" spans="1:9" s="40" customFormat="1" ht="45" hidden="1">
      <c r="A133" s="6" t="s">
        <v>25</v>
      </c>
      <c r="B133" s="47">
        <v>824</v>
      </c>
      <c r="C133" s="48">
        <v>3</v>
      </c>
      <c r="D133" s="48">
        <v>10</v>
      </c>
      <c r="E133" s="49" t="s">
        <v>168</v>
      </c>
      <c r="F133" s="7">
        <v>240</v>
      </c>
      <c r="G133" s="8">
        <v>0</v>
      </c>
      <c r="H133" s="8">
        <v>0</v>
      </c>
      <c r="I133" s="8">
        <v>0</v>
      </c>
    </row>
    <row r="134" spans="1:9" s="40" customFormat="1" ht="185.25" hidden="1">
      <c r="A134" s="42" t="s">
        <v>169</v>
      </c>
      <c r="B134" s="43">
        <v>824</v>
      </c>
      <c r="C134" s="44">
        <v>3</v>
      </c>
      <c r="D134" s="44">
        <v>10</v>
      </c>
      <c r="E134" s="45" t="s">
        <v>170</v>
      </c>
      <c r="F134" s="46"/>
      <c r="G134" s="5">
        <f t="shared" ref="G134:I135" si="25">G135</f>
        <v>0</v>
      </c>
      <c r="H134" s="5">
        <f t="shared" si="25"/>
        <v>0</v>
      </c>
      <c r="I134" s="5">
        <f t="shared" si="25"/>
        <v>0</v>
      </c>
    </row>
    <row r="135" spans="1:9" s="40" customFormat="1" ht="45" hidden="1">
      <c r="A135" s="6" t="s">
        <v>24</v>
      </c>
      <c r="B135" s="47">
        <v>824</v>
      </c>
      <c r="C135" s="48">
        <v>3</v>
      </c>
      <c r="D135" s="48">
        <v>10</v>
      </c>
      <c r="E135" s="49" t="s">
        <v>170</v>
      </c>
      <c r="F135" s="7">
        <v>200</v>
      </c>
      <c r="G135" s="8">
        <f t="shared" si="25"/>
        <v>0</v>
      </c>
      <c r="H135" s="8">
        <f t="shared" si="25"/>
        <v>0</v>
      </c>
      <c r="I135" s="8">
        <f t="shared" si="25"/>
        <v>0</v>
      </c>
    </row>
    <row r="136" spans="1:9" s="40" customFormat="1" ht="45" hidden="1">
      <c r="A136" s="6" t="s">
        <v>25</v>
      </c>
      <c r="B136" s="47">
        <v>824</v>
      </c>
      <c r="C136" s="48">
        <v>3</v>
      </c>
      <c r="D136" s="48">
        <v>10</v>
      </c>
      <c r="E136" s="49" t="s">
        <v>170</v>
      </c>
      <c r="F136" s="7">
        <v>240</v>
      </c>
      <c r="G136" s="8">
        <v>0</v>
      </c>
      <c r="H136" s="8">
        <v>0</v>
      </c>
      <c r="I136" s="8">
        <v>0</v>
      </c>
    </row>
    <row r="137" spans="1:9" s="40" customFormat="1" ht="42.75">
      <c r="A137" s="42" t="s">
        <v>63</v>
      </c>
      <c r="B137" s="43">
        <v>824</v>
      </c>
      <c r="C137" s="44">
        <v>3</v>
      </c>
      <c r="D137" s="44">
        <v>14</v>
      </c>
      <c r="E137" s="45">
        <v>0</v>
      </c>
      <c r="F137" s="46">
        <v>0</v>
      </c>
      <c r="G137" s="5">
        <f>G138+G141+G144</f>
        <v>4000</v>
      </c>
      <c r="H137" s="5">
        <f>H138+H141+H144</f>
        <v>3000</v>
      </c>
      <c r="I137" s="5">
        <f>I138+I141+I144</f>
        <v>3000</v>
      </c>
    </row>
    <row r="138" spans="1:9" ht="28.5">
      <c r="A138" s="42" t="s">
        <v>202</v>
      </c>
      <c r="B138" s="43">
        <v>824</v>
      </c>
      <c r="C138" s="44">
        <v>3</v>
      </c>
      <c r="D138" s="44">
        <v>14</v>
      </c>
      <c r="E138" s="45" t="s">
        <v>181</v>
      </c>
      <c r="F138" s="46">
        <v>0</v>
      </c>
      <c r="G138" s="5">
        <f t="shared" ref="G138:I139" si="26">G139</f>
        <v>0</v>
      </c>
      <c r="H138" s="5">
        <f t="shared" si="26"/>
        <v>0</v>
      </c>
      <c r="I138" s="5">
        <f t="shared" si="26"/>
        <v>3000</v>
      </c>
    </row>
    <row r="139" spans="1:9" ht="45">
      <c r="A139" s="6" t="s">
        <v>24</v>
      </c>
      <c r="B139" s="47">
        <v>824</v>
      </c>
      <c r="C139" s="48">
        <v>3</v>
      </c>
      <c r="D139" s="48">
        <v>14</v>
      </c>
      <c r="E139" s="49" t="s">
        <v>181</v>
      </c>
      <c r="F139" s="7">
        <v>200</v>
      </c>
      <c r="G139" s="8">
        <f t="shared" si="26"/>
        <v>0</v>
      </c>
      <c r="H139" s="8">
        <f t="shared" si="26"/>
        <v>0</v>
      </c>
      <c r="I139" s="8">
        <f t="shared" si="26"/>
        <v>3000</v>
      </c>
    </row>
    <row r="140" spans="1:9" ht="45">
      <c r="A140" s="6" t="s">
        <v>25</v>
      </c>
      <c r="B140" s="47">
        <v>824</v>
      </c>
      <c r="C140" s="48">
        <v>3</v>
      </c>
      <c r="D140" s="48">
        <v>14</v>
      </c>
      <c r="E140" s="49" t="s">
        <v>181</v>
      </c>
      <c r="F140" s="7">
        <v>240</v>
      </c>
      <c r="G140" s="8">
        <v>0</v>
      </c>
      <c r="H140" s="8">
        <v>0</v>
      </c>
      <c r="I140" s="8">
        <v>3000</v>
      </c>
    </row>
    <row r="141" spans="1:9" ht="85.5">
      <c r="A141" s="42" t="s">
        <v>203</v>
      </c>
      <c r="B141" s="47">
        <v>824</v>
      </c>
      <c r="C141" s="44">
        <v>3</v>
      </c>
      <c r="D141" s="44">
        <v>14</v>
      </c>
      <c r="E141" s="45" t="s">
        <v>204</v>
      </c>
      <c r="F141" s="46">
        <v>0</v>
      </c>
      <c r="G141" s="5">
        <f t="shared" ref="G141:I142" si="27">G142</f>
        <v>3000</v>
      </c>
      <c r="H141" s="5">
        <f t="shared" si="27"/>
        <v>3000</v>
      </c>
      <c r="I141" s="5">
        <f t="shared" si="27"/>
        <v>0</v>
      </c>
    </row>
    <row r="142" spans="1:9" ht="23.25" customHeight="1">
      <c r="A142" s="6" t="s">
        <v>24</v>
      </c>
      <c r="B142" s="47">
        <v>824</v>
      </c>
      <c r="C142" s="48">
        <v>3</v>
      </c>
      <c r="D142" s="48">
        <v>14</v>
      </c>
      <c r="E142" s="49" t="s">
        <v>204</v>
      </c>
      <c r="F142" s="7">
        <v>200</v>
      </c>
      <c r="G142" s="8">
        <f t="shared" si="27"/>
        <v>3000</v>
      </c>
      <c r="H142" s="8">
        <f t="shared" si="27"/>
        <v>3000</v>
      </c>
      <c r="I142" s="8">
        <f t="shared" si="27"/>
        <v>0</v>
      </c>
    </row>
    <row r="143" spans="1:9" ht="45">
      <c r="A143" s="6" t="s">
        <v>25</v>
      </c>
      <c r="B143" s="47">
        <v>824</v>
      </c>
      <c r="C143" s="48">
        <v>3</v>
      </c>
      <c r="D143" s="48">
        <v>14</v>
      </c>
      <c r="E143" s="49" t="s">
        <v>204</v>
      </c>
      <c r="F143" s="7">
        <v>240</v>
      </c>
      <c r="G143" s="8">
        <v>3000</v>
      </c>
      <c r="H143" s="8">
        <v>3000</v>
      </c>
      <c r="I143" s="8">
        <v>0</v>
      </c>
    </row>
    <row r="144" spans="1:9" ht="21" customHeight="1">
      <c r="A144" s="62" t="s">
        <v>205</v>
      </c>
      <c r="B144" s="43">
        <v>824</v>
      </c>
      <c r="C144" s="44">
        <v>3</v>
      </c>
      <c r="D144" s="44">
        <v>14</v>
      </c>
      <c r="E144" s="45" t="s">
        <v>206</v>
      </c>
      <c r="F144" s="46"/>
      <c r="G144" s="5">
        <f t="shared" ref="G144:I145" si="28">G145</f>
        <v>1000</v>
      </c>
      <c r="H144" s="5">
        <f t="shared" si="28"/>
        <v>0</v>
      </c>
      <c r="I144" s="5">
        <f t="shared" si="28"/>
        <v>0</v>
      </c>
    </row>
    <row r="145" spans="1:11" ht="45">
      <c r="A145" s="6" t="s">
        <v>24</v>
      </c>
      <c r="B145" s="47">
        <v>824</v>
      </c>
      <c r="C145" s="48">
        <v>3</v>
      </c>
      <c r="D145" s="48">
        <v>14</v>
      </c>
      <c r="E145" s="49" t="s">
        <v>206</v>
      </c>
      <c r="F145" s="7">
        <v>200</v>
      </c>
      <c r="G145" s="8">
        <f t="shared" si="28"/>
        <v>1000</v>
      </c>
      <c r="H145" s="8">
        <f t="shared" si="28"/>
        <v>0</v>
      </c>
      <c r="I145" s="8">
        <f t="shared" si="28"/>
        <v>0</v>
      </c>
    </row>
    <row r="146" spans="1:11" ht="45">
      <c r="A146" s="6" t="s">
        <v>25</v>
      </c>
      <c r="B146" s="47">
        <v>824</v>
      </c>
      <c r="C146" s="48">
        <v>3</v>
      </c>
      <c r="D146" s="48">
        <v>14</v>
      </c>
      <c r="E146" s="49" t="s">
        <v>206</v>
      </c>
      <c r="F146" s="7">
        <v>240</v>
      </c>
      <c r="G146" s="8">
        <v>1000</v>
      </c>
      <c r="H146" s="8">
        <v>0</v>
      </c>
      <c r="I146" s="8">
        <v>0</v>
      </c>
    </row>
    <row r="147" spans="1:11">
      <c r="A147" s="42" t="s">
        <v>64</v>
      </c>
      <c r="B147" s="43">
        <v>824</v>
      </c>
      <c r="C147" s="44">
        <v>4</v>
      </c>
      <c r="D147" s="44">
        <v>0</v>
      </c>
      <c r="E147" s="45">
        <v>0</v>
      </c>
      <c r="F147" s="46">
        <v>0</v>
      </c>
      <c r="G147" s="5">
        <f>G155+G171+G148</f>
        <v>6093500</v>
      </c>
      <c r="H147" s="5">
        <f>H155+H171+H148</f>
        <v>5038860</v>
      </c>
      <c r="I147" s="5">
        <f>I155+I171+I148</f>
        <v>6855040</v>
      </c>
    </row>
    <row r="148" spans="1:11" hidden="1">
      <c r="A148" s="42" t="s">
        <v>65</v>
      </c>
      <c r="B148" s="43">
        <v>824</v>
      </c>
      <c r="C148" s="44">
        <v>4</v>
      </c>
      <c r="D148" s="44">
        <v>6</v>
      </c>
      <c r="E148" s="45"/>
      <c r="F148" s="46"/>
      <c r="G148" s="5">
        <f>G149+G152</f>
        <v>0</v>
      </c>
      <c r="H148" s="5">
        <f>H149+H152</f>
        <v>0</v>
      </c>
      <c r="I148" s="5">
        <f>I149+I152</f>
        <v>0</v>
      </c>
    </row>
    <row r="149" spans="1:11" hidden="1">
      <c r="A149" s="42" t="s">
        <v>66</v>
      </c>
      <c r="B149" s="43">
        <v>824</v>
      </c>
      <c r="C149" s="44">
        <v>4</v>
      </c>
      <c r="D149" s="44">
        <v>6</v>
      </c>
      <c r="E149" s="45" t="s">
        <v>67</v>
      </c>
      <c r="F149" s="46"/>
      <c r="G149" s="5">
        <f t="shared" ref="G149:I150" si="29">G150</f>
        <v>0</v>
      </c>
      <c r="H149" s="5">
        <f t="shared" si="29"/>
        <v>0</v>
      </c>
      <c r="I149" s="5">
        <f t="shared" si="29"/>
        <v>0</v>
      </c>
    </row>
    <row r="150" spans="1:11" ht="45" hidden="1">
      <c r="A150" s="6" t="s">
        <v>24</v>
      </c>
      <c r="B150" s="47">
        <v>824</v>
      </c>
      <c r="C150" s="48">
        <v>4</v>
      </c>
      <c r="D150" s="48">
        <v>6</v>
      </c>
      <c r="E150" s="49" t="s">
        <v>67</v>
      </c>
      <c r="F150" s="7">
        <v>200</v>
      </c>
      <c r="G150" s="8">
        <f t="shared" si="29"/>
        <v>0</v>
      </c>
      <c r="H150" s="8">
        <f t="shared" si="29"/>
        <v>0</v>
      </c>
      <c r="I150" s="8">
        <f t="shared" si="29"/>
        <v>0</v>
      </c>
    </row>
    <row r="151" spans="1:11" ht="45" hidden="1">
      <c r="A151" s="6" t="s">
        <v>25</v>
      </c>
      <c r="B151" s="47">
        <v>824</v>
      </c>
      <c r="C151" s="48">
        <v>4</v>
      </c>
      <c r="D151" s="48">
        <v>6</v>
      </c>
      <c r="E151" s="49" t="s">
        <v>67</v>
      </c>
      <c r="F151" s="7">
        <v>240</v>
      </c>
      <c r="G151" s="8">
        <v>0</v>
      </c>
      <c r="H151" s="8">
        <v>0</v>
      </c>
      <c r="I151" s="8">
        <v>0</v>
      </c>
      <c r="J151" s="3"/>
      <c r="K151" s="3"/>
    </row>
    <row r="152" spans="1:11" hidden="1">
      <c r="A152" s="42" t="s">
        <v>155</v>
      </c>
      <c r="B152" s="43">
        <v>824</v>
      </c>
      <c r="C152" s="44">
        <v>4</v>
      </c>
      <c r="D152" s="44">
        <v>6</v>
      </c>
      <c r="E152" s="45" t="s">
        <v>156</v>
      </c>
      <c r="F152" s="46"/>
      <c r="G152" s="5">
        <f t="shared" ref="G152:I153" si="30">G153</f>
        <v>0</v>
      </c>
      <c r="H152" s="5">
        <f t="shared" si="30"/>
        <v>0</v>
      </c>
      <c r="I152" s="5">
        <f t="shared" si="30"/>
        <v>0</v>
      </c>
      <c r="K152" s="3"/>
    </row>
    <row r="153" spans="1:11" ht="45" hidden="1">
      <c r="A153" s="6" t="s">
        <v>24</v>
      </c>
      <c r="B153" s="47">
        <v>824</v>
      </c>
      <c r="C153" s="48">
        <v>4</v>
      </c>
      <c r="D153" s="48">
        <v>6</v>
      </c>
      <c r="E153" s="49" t="s">
        <v>156</v>
      </c>
      <c r="F153" s="7">
        <v>200</v>
      </c>
      <c r="G153" s="8">
        <f t="shared" si="30"/>
        <v>0</v>
      </c>
      <c r="H153" s="8">
        <f t="shared" si="30"/>
        <v>0</v>
      </c>
      <c r="I153" s="8">
        <f t="shared" si="30"/>
        <v>0</v>
      </c>
    </row>
    <row r="154" spans="1:11" ht="36" hidden="1" customHeight="1">
      <c r="A154" s="6" t="s">
        <v>25</v>
      </c>
      <c r="B154" s="47">
        <v>824</v>
      </c>
      <c r="C154" s="48">
        <v>4</v>
      </c>
      <c r="D154" s="48">
        <v>6</v>
      </c>
      <c r="E154" s="49" t="s">
        <v>156</v>
      </c>
      <c r="F154" s="7">
        <v>240</v>
      </c>
      <c r="G154" s="8">
        <v>0</v>
      </c>
      <c r="H154" s="8">
        <v>0</v>
      </c>
      <c r="I154" s="8">
        <v>0</v>
      </c>
    </row>
    <row r="155" spans="1:11">
      <c r="A155" s="42" t="s">
        <v>68</v>
      </c>
      <c r="B155" s="43">
        <v>824</v>
      </c>
      <c r="C155" s="44">
        <v>4</v>
      </c>
      <c r="D155" s="44">
        <v>9</v>
      </c>
      <c r="E155" s="45">
        <v>0</v>
      </c>
      <c r="F155" s="46">
        <v>0</v>
      </c>
      <c r="G155" s="5">
        <f>G156+G159+G165+G162+G168</f>
        <v>6093500</v>
      </c>
      <c r="H155" s="5">
        <f>H156+H159+H165+H162+H168</f>
        <v>5038860</v>
      </c>
      <c r="I155" s="5">
        <f>I156+I159+I165+I162+I168</f>
        <v>6855040</v>
      </c>
    </row>
    <row r="156" spans="1:11" ht="40.5" hidden="1" customHeight="1">
      <c r="A156" s="42" t="s">
        <v>183</v>
      </c>
      <c r="B156" s="43">
        <v>824</v>
      </c>
      <c r="C156" s="44">
        <v>4</v>
      </c>
      <c r="D156" s="44">
        <v>9</v>
      </c>
      <c r="E156" s="45" t="s">
        <v>69</v>
      </c>
      <c r="F156" s="46"/>
      <c r="G156" s="5">
        <f t="shared" ref="G156:I157" si="31">G157</f>
        <v>0</v>
      </c>
      <c r="H156" s="5">
        <f t="shared" si="31"/>
        <v>0</v>
      </c>
      <c r="I156" s="5">
        <f t="shared" si="31"/>
        <v>0</v>
      </c>
    </row>
    <row r="157" spans="1:11" ht="55.5" hidden="1" customHeight="1">
      <c r="A157" s="6" t="s">
        <v>24</v>
      </c>
      <c r="B157" s="47">
        <v>824</v>
      </c>
      <c r="C157" s="48">
        <v>4</v>
      </c>
      <c r="D157" s="48">
        <v>9</v>
      </c>
      <c r="E157" s="49" t="s">
        <v>69</v>
      </c>
      <c r="F157" s="7">
        <v>200</v>
      </c>
      <c r="G157" s="8">
        <f t="shared" si="31"/>
        <v>0</v>
      </c>
      <c r="H157" s="8">
        <f t="shared" si="31"/>
        <v>0</v>
      </c>
      <c r="I157" s="8">
        <f t="shared" si="31"/>
        <v>0</v>
      </c>
    </row>
    <row r="158" spans="1:11" ht="55.5" hidden="1" customHeight="1">
      <c r="A158" s="6" t="s">
        <v>25</v>
      </c>
      <c r="B158" s="47">
        <v>824</v>
      </c>
      <c r="C158" s="48">
        <v>4</v>
      </c>
      <c r="D158" s="48">
        <v>9</v>
      </c>
      <c r="E158" s="49" t="s">
        <v>69</v>
      </c>
      <c r="F158" s="7">
        <v>240</v>
      </c>
      <c r="G158" s="8">
        <v>0</v>
      </c>
      <c r="H158" s="8">
        <v>0</v>
      </c>
      <c r="I158" s="8">
        <v>0</v>
      </c>
    </row>
    <row r="159" spans="1:11" ht="55.5" customHeight="1">
      <c r="A159" s="20" t="s">
        <v>70</v>
      </c>
      <c r="B159" s="43">
        <v>824</v>
      </c>
      <c r="C159" s="44">
        <v>4</v>
      </c>
      <c r="D159" s="44">
        <v>9</v>
      </c>
      <c r="E159" s="45" t="s">
        <v>71</v>
      </c>
      <c r="F159" s="46">
        <v>0</v>
      </c>
      <c r="G159" s="5">
        <f t="shared" ref="G159:I160" si="32">G160</f>
        <v>875460</v>
      </c>
      <c r="H159" s="5">
        <f t="shared" si="32"/>
        <v>1038500</v>
      </c>
      <c r="I159" s="5">
        <f t="shared" si="32"/>
        <v>1066500</v>
      </c>
    </row>
    <row r="160" spans="1:11" ht="45">
      <c r="A160" s="6" t="s">
        <v>24</v>
      </c>
      <c r="B160" s="47">
        <v>824</v>
      </c>
      <c r="C160" s="48">
        <v>4</v>
      </c>
      <c r="D160" s="48">
        <v>9</v>
      </c>
      <c r="E160" s="49" t="s">
        <v>71</v>
      </c>
      <c r="F160" s="7">
        <v>200</v>
      </c>
      <c r="G160" s="8">
        <f t="shared" si="32"/>
        <v>875460</v>
      </c>
      <c r="H160" s="8">
        <f t="shared" si="32"/>
        <v>1038500</v>
      </c>
      <c r="I160" s="8">
        <f t="shared" si="32"/>
        <v>1066500</v>
      </c>
    </row>
    <row r="161" spans="1:9" ht="45.75" thickBot="1">
      <c r="A161" s="6" t="s">
        <v>25</v>
      </c>
      <c r="B161" s="47">
        <v>824</v>
      </c>
      <c r="C161" s="48">
        <v>4</v>
      </c>
      <c r="D161" s="48">
        <v>9</v>
      </c>
      <c r="E161" s="49" t="s">
        <v>71</v>
      </c>
      <c r="F161" s="7">
        <v>240</v>
      </c>
      <c r="G161" s="8">
        <v>875460</v>
      </c>
      <c r="H161" s="8">
        <v>1038500</v>
      </c>
      <c r="I161" s="8">
        <v>1066500</v>
      </c>
    </row>
    <row r="162" spans="1:9" ht="158.25" customHeight="1">
      <c r="A162" s="61" t="s">
        <v>187</v>
      </c>
      <c r="B162" s="16">
        <v>824</v>
      </c>
      <c r="C162" s="9">
        <v>4</v>
      </c>
      <c r="D162" s="9">
        <v>9</v>
      </c>
      <c r="E162" s="10" t="s">
        <v>188</v>
      </c>
      <c r="F162" s="11"/>
      <c r="G162" s="5">
        <f t="shared" ref="G162:I163" si="33">G163</f>
        <v>5000000</v>
      </c>
      <c r="H162" s="5">
        <f t="shared" si="33"/>
        <v>4000360</v>
      </c>
      <c r="I162" s="5">
        <f t="shared" si="33"/>
        <v>5788540</v>
      </c>
    </row>
    <row r="163" spans="1:9" ht="45">
      <c r="A163" s="17" t="s">
        <v>24</v>
      </c>
      <c r="B163" s="18">
        <v>824</v>
      </c>
      <c r="C163" s="12">
        <v>4</v>
      </c>
      <c r="D163" s="12">
        <v>9</v>
      </c>
      <c r="E163" s="13" t="s">
        <v>188</v>
      </c>
      <c r="F163" s="14">
        <v>200</v>
      </c>
      <c r="G163" s="8">
        <f t="shared" si="33"/>
        <v>5000000</v>
      </c>
      <c r="H163" s="8">
        <f t="shared" si="33"/>
        <v>4000360</v>
      </c>
      <c r="I163" s="8">
        <f t="shared" si="33"/>
        <v>5788540</v>
      </c>
    </row>
    <row r="164" spans="1:9" ht="45">
      <c r="A164" s="17" t="s">
        <v>25</v>
      </c>
      <c r="B164" s="18">
        <v>824</v>
      </c>
      <c r="C164" s="12">
        <v>4</v>
      </c>
      <c r="D164" s="12">
        <v>9</v>
      </c>
      <c r="E164" s="13" t="s">
        <v>188</v>
      </c>
      <c r="F164" s="14">
        <v>240</v>
      </c>
      <c r="G164" s="8">
        <v>5000000</v>
      </c>
      <c r="H164" s="8">
        <v>4000360</v>
      </c>
      <c r="I164" s="8">
        <v>5788540</v>
      </c>
    </row>
    <row r="165" spans="1:9" ht="114" hidden="1">
      <c r="A165" s="20" t="s">
        <v>207</v>
      </c>
      <c r="B165" s="16">
        <v>824</v>
      </c>
      <c r="C165" s="9">
        <v>4</v>
      </c>
      <c r="D165" s="9">
        <v>9</v>
      </c>
      <c r="E165" s="45" t="s">
        <v>208</v>
      </c>
      <c r="F165" s="11"/>
      <c r="G165" s="5">
        <f t="shared" ref="G165:I166" si="34">G166</f>
        <v>218040</v>
      </c>
      <c r="H165" s="5">
        <f t="shared" si="34"/>
        <v>0</v>
      </c>
      <c r="I165" s="5">
        <f t="shared" si="34"/>
        <v>0</v>
      </c>
    </row>
    <row r="166" spans="1:9" ht="45" hidden="1">
      <c r="A166" s="17" t="s">
        <v>24</v>
      </c>
      <c r="B166" s="18">
        <v>824</v>
      </c>
      <c r="C166" s="12">
        <v>4</v>
      </c>
      <c r="D166" s="12">
        <v>9</v>
      </c>
      <c r="E166" s="49" t="s">
        <v>208</v>
      </c>
      <c r="F166" s="14">
        <v>200</v>
      </c>
      <c r="G166" s="8">
        <f t="shared" si="34"/>
        <v>218040</v>
      </c>
      <c r="H166" s="8">
        <f t="shared" si="34"/>
        <v>0</v>
      </c>
      <c r="I166" s="8">
        <f t="shared" si="34"/>
        <v>0</v>
      </c>
    </row>
    <row r="167" spans="1:9" ht="45" hidden="1">
      <c r="A167" s="17" t="s">
        <v>25</v>
      </c>
      <c r="B167" s="18">
        <v>824</v>
      </c>
      <c r="C167" s="12">
        <v>4</v>
      </c>
      <c r="D167" s="12">
        <v>9</v>
      </c>
      <c r="E167" s="49" t="s">
        <v>208</v>
      </c>
      <c r="F167" s="14">
        <v>240</v>
      </c>
      <c r="G167" s="8">
        <v>218040</v>
      </c>
      <c r="H167" s="8">
        <v>0</v>
      </c>
      <c r="I167" s="8">
        <v>0</v>
      </c>
    </row>
    <row r="168" spans="1:9" ht="114" hidden="1">
      <c r="A168" s="20" t="s">
        <v>209</v>
      </c>
      <c r="B168" s="16">
        <v>824</v>
      </c>
      <c r="C168" s="9">
        <v>4</v>
      </c>
      <c r="D168" s="9">
        <v>9</v>
      </c>
      <c r="E168" s="45" t="s">
        <v>72</v>
      </c>
      <c r="F168" s="11"/>
      <c r="G168" s="5">
        <f t="shared" ref="G168:I169" si="35">G169</f>
        <v>0</v>
      </c>
      <c r="H168" s="5">
        <f t="shared" si="35"/>
        <v>0</v>
      </c>
      <c r="I168" s="5">
        <f t="shared" si="35"/>
        <v>0</v>
      </c>
    </row>
    <row r="169" spans="1:9" ht="45" hidden="1">
      <c r="A169" s="17" t="s">
        <v>24</v>
      </c>
      <c r="B169" s="18">
        <v>824</v>
      </c>
      <c r="C169" s="12">
        <v>4</v>
      </c>
      <c r="D169" s="12">
        <v>9</v>
      </c>
      <c r="E169" s="49" t="s">
        <v>72</v>
      </c>
      <c r="F169" s="14">
        <v>200</v>
      </c>
      <c r="G169" s="8">
        <f t="shared" si="35"/>
        <v>0</v>
      </c>
      <c r="H169" s="8">
        <f t="shared" si="35"/>
        <v>0</v>
      </c>
      <c r="I169" s="8">
        <f t="shared" si="35"/>
        <v>0</v>
      </c>
    </row>
    <row r="170" spans="1:9" ht="45" hidden="1">
      <c r="A170" s="17" t="s">
        <v>25</v>
      </c>
      <c r="B170" s="18">
        <v>824</v>
      </c>
      <c r="C170" s="12">
        <v>4</v>
      </c>
      <c r="D170" s="12">
        <v>9</v>
      </c>
      <c r="E170" s="49" t="s">
        <v>72</v>
      </c>
      <c r="F170" s="14">
        <v>240</v>
      </c>
      <c r="G170" s="8">
        <v>0</v>
      </c>
      <c r="H170" s="8">
        <v>0</v>
      </c>
      <c r="I170" s="8">
        <v>0</v>
      </c>
    </row>
    <row r="171" spans="1:9" ht="28.5" hidden="1">
      <c r="A171" s="42" t="s">
        <v>73</v>
      </c>
      <c r="B171" s="43">
        <v>824</v>
      </c>
      <c r="C171" s="44">
        <v>4</v>
      </c>
      <c r="D171" s="44">
        <v>12</v>
      </c>
      <c r="E171" s="45"/>
      <c r="F171" s="46"/>
      <c r="G171" s="5">
        <f t="shared" ref="G171:I173" si="36">G172</f>
        <v>0</v>
      </c>
      <c r="H171" s="5">
        <f t="shared" si="36"/>
        <v>0</v>
      </c>
      <c r="I171" s="5">
        <f t="shared" si="36"/>
        <v>0</v>
      </c>
    </row>
    <row r="172" spans="1:9" ht="85.5" hidden="1">
      <c r="A172" s="42" t="s">
        <v>210</v>
      </c>
      <c r="B172" s="43">
        <v>824</v>
      </c>
      <c r="C172" s="44">
        <v>4</v>
      </c>
      <c r="D172" s="44">
        <v>12</v>
      </c>
      <c r="E172" s="45" t="s">
        <v>74</v>
      </c>
      <c r="F172" s="46"/>
      <c r="G172" s="5">
        <f t="shared" si="36"/>
        <v>0</v>
      </c>
      <c r="H172" s="5">
        <f t="shared" si="36"/>
        <v>0</v>
      </c>
      <c r="I172" s="5">
        <f t="shared" si="36"/>
        <v>0</v>
      </c>
    </row>
    <row r="173" spans="1:9" hidden="1">
      <c r="A173" s="6" t="s">
        <v>26</v>
      </c>
      <c r="B173" s="47">
        <v>824</v>
      </c>
      <c r="C173" s="48">
        <v>4</v>
      </c>
      <c r="D173" s="48">
        <v>12</v>
      </c>
      <c r="E173" s="49" t="s">
        <v>74</v>
      </c>
      <c r="F173" s="7">
        <v>800</v>
      </c>
      <c r="G173" s="8">
        <f t="shared" si="36"/>
        <v>0</v>
      </c>
      <c r="H173" s="8">
        <f t="shared" si="36"/>
        <v>0</v>
      </c>
      <c r="I173" s="8">
        <f t="shared" si="36"/>
        <v>0</v>
      </c>
    </row>
    <row r="174" spans="1:9" ht="75" hidden="1">
      <c r="A174" s="6" t="s">
        <v>75</v>
      </c>
      <c r="B174" s="47">
        <v>824</v>
      </c>
      <c r="C174" s="48">
        <v>4</v>
      </c>
      <c r="D174" s="48">
        <v>12</v>
      </c>
      <c r="E174" s="49" t="s">
        <v>74</v>
      </c>
      <c r="F174" s="7">
        <v>810</v>
      </c>
      <c r="G174" s="8">
        <v>0</v>
      </c>
      <c r="H174" s="8">
        <v>0</v>
      </c>
      <c r="I174" s="8">
        <v>0</v>
      </c>
    </row>
    <row r="175" spans="1:9" ht="28.5" hidden="1">
      <c r="A175" s="42" t="s">
        <v>76</v>
      </c>
      <c r="B175" s="43">
        <v>824</v>
      </c>
      <c r="C175" s="44">
        <v>5</v>
      </c>
      <c r="D175" s="44">
        <v>0</v>
      </c>
      <c r="E175" s="45">
        <v>0</v>
      </c>
      <c r="F175" s="46">
        <v>0</v>
      </c>
      <c r="G175" s="5">
        <f>G176+G202</f>
        <v>570096</v>
      </c>
      <c r="H175" s="5">
        <f>H176+H202</f>
        <v>0</v>
      </c>
      <c r="I175" s="5">
        <f>I176+I202</f>
        <v>0</v>
      </c>
    </row>
    <row r="176" spans="1:9" hidden="1">
      <c r="A176" s="42" t="s">
        <v>77</v>
      </c>
      <c r="B176" s="43">
        <v>824</v>
      </c>
      <c r="C176" s="44">
        <v>5</v>
      </c>
      <c r="D176" s="44">
        <v>2</v>
      </c>
      <c r="E176" s="45"/>
      <c r="F176" s="46"/>
      <c r="G176" s="5">
        <f>G185+G188+G180+G193+G196+G199+G177</f>
        <v>0</v>
      </c>
      <c r="H176" s="5">
        <f>H185+H188+H180+H193+H196+H199+H177</f>
        <v>0</v>
      </c>
      <c r="I176" s="5">
        <f>I185+I188+I180+I193+I196+I199+I177</f>
        <v>0</v>
      </c>
    </row>
    <row r="177" spans="1:9" ht="156.75" hidden="1">
      <c r="A177" s="20" t="s">
        <v>184</v>
      </c>
      <c r="B177" s="18">
        <v>824</v>
      </c>
      <c r="C177" s="9">
        <v>5</v>
      </c>
      <c r="D177" s="9">
        <v>2</v>
      </c>
      <c r="E177" s="10" t="s">
        <v>185</v>
      </c>
      <c r="F177" s="11"/>
      <c r="G177" s="21">
        <f t="shared" ref="G177:I178" si="37">G178</f>
        <v>0</v>
      </c>
      <c r="H177" s="21">
        <f t="shared" si="37"/>
        <v>0</v>
      </c>
      <c r="I177" s="21">
        <f t="shared" si="37"/>
        <v>0</v>
      </c>
    </row>
    <row r="178" spans="1:9" hidden="1">
      <c r="A178" s="17" t="s">
        <v>26</v>
      </c>
      <c r="B178" s="18">
        <v>824</v>
      </c>
      <c r="C178" s="12">
        <v>5</v>
      </c>
      <c r="D178" s="12">
        <v>2</v>
      </c>
      <c r="E178" s="13" t="s">
        <v>185</v>
      </c>
      <c r="F178" s="14">
        <v>800</v>
      </c>
      <c r="G178" s="22">
        <f t="shared" si="37"/>
        <v>0</v>
      </c>
      <c r="H178" s="22">
        <f t="shared" si="37"/>
        <v>0</v>
      </c>
      <c r="I178" s="22">
        <f t="shared" si="37"/>
        <v>0</v>
      </c>
    </row>
    <row r="179" spans="1:9" ht="75" hidden="1">
      <c r="A179" s="17" t="s">
        <v>75</v>
      </c>
      <c r="B179" s="18">
        <v>824</v>
      </c>
      <c r="C179" s="12">
        <v>5</v>
      </c>
      <c r="D179" s="12">
        <v>2</v>
      </c>
      <c r="E179" s="13" t="s">
        <v>185</v>
      </c>
      <c r="F179" s="14">
        <v>810</v>
      </c>
      <c r="G179" s="22">
        <v>0</v>
      </c>
      <c r="H179" s="22">
        <v>0</v>
      </c>
      <c r="I179" s="22">
        <v>0</v>
      </c>
    </row>
    <row r="180" spans="1:9" ht="42.75" hidden="1">
      <c r="A180" s="20" t="s">
        <v>78</v>
      </c>
      <c r="B180" s="18">
        <v>824</v>
      </c>
      <c r="C180" s="9">
        <v>5</v>
      </c>
      <c r="D180" s="9">
        <v>2</v>
      </c>
      <c r="E180" s="10" t="s">
        <v>79</v>
      </c>
      <c r="F180" s="11"/>
      <c r="G180" s="21">
        <f>G181+G183</f>
        <v>0</v>
      </c>
      <c r="H180" s="21">
        <f>H181+H183</f>
        <v>0</v>
      </c>
      <c r="I180" s="21">
        <f>I181+I183</f>
        <v>0</v>
      </c>
    </row>
    <row r="181" spans="1:9" ht="36" hidden="1" customHeight="1">
      <c r="A181" s="17" t="s">
        <v>24</v>
      </c>
      <c r="B181" s="18">
        <v>824</v>
      </c>
      <c r="C181" s="12">
        <v>5</v>
      </c>
      <c r="D181" s="12">
        <v>2</v>
      </c>
      <c r="E181" s="13" t="s">
        <v>79</v>
      </c>
      <c r="F181" s="14">
        <v>200</v>
      </c>
      <c r="G181" s="22">
        <f>G182</f>
        <v>0</v>
      </c>
      <c r="H181" s="22">
        <f>H182</f>
        <v>0</v>
      </c>
      <c r="I181" s="22">
        <f>I182</f>
        <v>0</v>
      </c>
    </row>
    <row r="182" spans="1:9" ht="45" hidden="1">
      <c r="A182" s="17" t="s">
        <v>25</v>
      </c>
      <c r="B182" s="18">
        <v>824</v>
      </c>
      <c r="C182" s="12">
        <v>5</v>
      </c>
      <c r="D182" s="12">
        <v>2</v>
      </c>
      <c r="E182" s="13" t="s">
        <v>79</v>
      </c>
      <c r="F182" s="14">
        <v>240</v>
      </c>
      <c r="G182" s="22">
        <f>200000-200000</f>
        <v>0</v>
      </c>
      <c r="H182" s="22">
        <f>200000-200000</f>
        <v>0</v>
      </c>
      <c r="I182" s="22">
        <f>200000-200000</f>
        <v>0</v>
      </c>
    </row>
    <row r="183" spans="1:9" hidden="1">
      <c r="A183" s="17" t="s">
        <v>26</v>
      </c>
      <c r="B183" s="18">
        <v>824</v>
      </c>
      <c r="C183" s="12">
        <v>5</v>
      </c>
      <c r="D183" s="12">
        <v>2</v>
      </c>
      <c r="E183" s="13" t="s">
        <v>79</v>
      </c>
      <c r="F183" s="14">
        <v>800</v>
      </c>
      <c r="G183" s="22">
        <f>G184</f>
        <v>0</v>
      </c>
      <c r="H183" s="22">
        <f>H184</f>
        <v>0</v>
      </c>
      <c r="I183" s="22">
        <f>I184</f>
        <v>0</v>
      </c>
    </row>
    <row r="184" spans="1:9" ht="75" hidden="1">
      <c r="A184" s="17" t="s">
        <v>75</v>
      </c>
      <c r="B184" s="18">
        <v>824</v>
      </c>
      <c r="C184" s="12">
        <v>5</v>
      </c>
      <c r="D184" s="12">
        <v>2</v>
      </c>
      <c r="E184" s="13" t="s">
        <v>79</v>
      </c>
      <c r="F184" s="14">
        <v>810</v>
      </c>
      <c r="G184" s="22">
        <v>0</v>
      </c>
      <c r="H184" s="22">
        <v>0</v>
      </c>
      <c r="I184" s="22">
        <v>0</v>
      </c>
    </row>
    <row r="185" spans="1:9" ht="42.75" hidden="1">
      <c r="A185" s="20" t="s">
        <v>78</v>
      </c>
      <c r="B185" s="43">
        <v>824</v>
      </c>
      <c r="C185" s="44">
        <v>5</v>
      </c>
      <c r="D185" s="44">
        <v>2</v>
      </c>
      <c r="E185" s="45" t="s">
        <v>80</v>
      </c>
      <c r="F185" s="46"/>
      <c r="G185" s="5">
        <f t="shared" ref="G185:I186" si="38">G186</f>
        <v>0</v>
      </c>
      <c r="H185" s="5">
        <f t="shared" si="38"/>
        <v>0</v>
      </c>
      <c r="I185" s="5">
        <f t="shared" si="38"/>
        <v>0</v>
      </c>
    </row>
    <row r="186" spans="1:9" hidden="1">
      <c r="A186" s="17" t="s">
        <v>26</v>
      </c>
      <c r="B186" s="18">
        <v>824</v>
      </c>
      <c r="C186" s="12">
        <v>5</v>
      </c>
      <c r="D186" s="12">
        <v>2</v>
      </c>
      <c r="E186" s="13" t="s">
        <v>80</v>
      </c>
      <c r="F186" s="14">
        <v>800</v>
      </c>
      <c r="G186" s="22">
        <f t="shared" si="38"/>
        <v>0</v>
      </c>
      <c r="H186" s="22">
        <f t="shared" si="38"/>
        <v>0</v>
      </c>
      <c r="I186" s="22">
        <f t="shared" si="38"/>
        <v>0</v>
      </c>
    </row>
    <row r="187" spans="1:9" ht="75" hidden="1">
      <c r="A187" s="17" t="s">
        <v>75</v>
      </c>
      <c r="B187" s="18">
        <v>824</v>
      </c>
      <c r="C187" s="12">
        <v>5</v>
      </c>
      <c r="D187" s="12">
        <v>2</v>
      </c>
      <c r="E187" s="13" t="s">
        <v>80</v>
      </c>
      <c r="F187" s="14">
        <v>810</v>
      </c>
      <c r="G187" s="22">
        <v>0</v>
      </c>
      <c r="H187" s="22">
        <v>0</v>
      </c>
      <c r="I187" s="22">
        <v>0</v>
      </c>
    </row>
    <row r="188" spans="1:9" ht="28.5" hidden="1">
      <c r="A188" s="42" t="s">
        <v>81</v>
      </c>
      <c r="B188" s="43">
        <v>824</v>
      </c>
      <c r="C188" s="44">
        <v>5</v>
      </c>
      <c r="D188" s="44">
        <v>2</v>
      </c>
      <c r="E188" s="45" t="s">
        <v>82</v>
      </c>
      <c r="F188" s="46"/>
      <c r="G188" s="5">
        <f>G189+G191</f>
        <v>0</v>
      </c>
      <c r="H188" s="5">
        <f>H189+H191</f>
        <v>0</v>
      </c>
      <c r="I188" s="5">
        <f>I189+I191</f>
        <v>0</v>
      </c>
    </row>
    <row r="189" spans="1:9" ht="45" hidden="1">
      <c r="A189" s="6" t="s">
        <v>24</v>
      </c>
      <c r="B189" s="47">
        <v>824</v>
      </c>
      <c r="C189" s="48">
        <v>5</v>
      </c>
      <c r="D189" s="48">
        <v>2</v>
      </c>
      <c r="E189" s="49" t="s">
        <v>82</v>
      </c>
      <c r="F189" s="7">
        <v>200</v>
      </c>
      <c r="G189" s="8">
        <f>G190</f>
        <v>0</v>
      </c>
      <c r="H189" s="8">
        <f>H190</f>
        <v>0</v>
      </c>
      <c r="I189" s="8">
        <f>I190</f>
        <v>0</v>
      </c>
    </row>
    <row r="190" spans="1:9" ht="45" hidden="1">
      <c r="A190" s="6" t="s">
        <v>25</v>
      </c>
      <c r="B190" s="47">
        <v>824</v>
      </c>
      <c r="C190" s="48">
        <v>5</v>
      </c>
      <c r="D190" s="48">
        <v>2</v>
      </c>
      <c r="E190" s="49" t="s">
        <v>82</v>
      </c>
      <c r="F190" s="7">
        <v>240</v>
      </c>
      <c r="G190" s="8">
        <f>305000-305000</f>
        <v>0</v>
      </c>
      <c r="H190" s="8">
        <f>305000-305000</f>
        <v>0</v>
      </c>
      <c r="I190" s="8">
        <f>305000-305000</f>
        <v>0</v>
      </c>
    </row>
    <row r="191" spans="1:9" ht="45" hidden="1">
      <c r="A191" s="60" t="s">
        <v>186</v>
      </c>
      <c r="B191" s="47">
        <v>824</v>
      </c>
      <c r="C191" s="48">
        <v>5</v>
      </c>
      <c r="D191" s="48">
        <v>2</v>
      </c>
      <c r="E191" s="49" t="s">
        <v>82</v>
      </c>
      <c r="F191" s="7">
        <v>400</v>
      </c>
      <c r="G191" s="8">
        <f>G192</f>
        <v>0</v>
      </c>
      <c r="H191" s="8">
        <f>H192</f>
        <v>0</v>
      </c>
      <c r="I191" s="8">
        <f>I192</f>
        <v>0</v>
      </c>
    </row>
    <row r="192" spans="1:9" hidden="1">
      <c r="A192" s="60" t="s">
        <v>83</v>
      </c>
      <c r="B192" s="47">
        <v>824</v>
      </c>
      <c r="C192" s="48">
        <v>5</v>
      </c>
      <c r="D192" s="48">
        <v>2</v>
      </c>
      <c r="E192" s="49" t="s">
        <v>82</v>
      </c>
      <c r="F192" s="7">
        <v>410</v>
      </c>
      <c r="G192" s="8">
        <v>0</v>
      </c>
      <c r="H192" s="8">
        <v>0</v>
      </c>
      <c r="I192" s="8">
        <v>0</v>
      </c>
    </row>
    <row r="193" spans="1:9" ht="28.5" hidden="1">
      <c r="A193" s="42" t="s">
        <v>84</v>
      </c>
      <c r="B193" s="43">
        <v>824</v>
      </c>
      <c r="C193" s="44">
        <v>5</v>
      </c>
      <c r="D193" s="44">
        <v>2</v>
      </c>
      <c r="E193" s="45" t="s">
        <v>85</v>
      </c>
      <c r="F193" s="46"/>
      <c r="G193" s="5">
        <f t="shared" ref="G193:I194" si="39">G194</f>
        <v>0</v>
      </c>
      <c r="H193" s="5">
        <f t="shared" si="39"/>
        <v>0</v>
      </c>
      <c r="I193" s="5">
        <f t="shared" si="39"/>
        <v>0</v>
      </c>
    </row>
    <row r="194" spans="1:9" ht="45" hidden="1">
      <c r="A194" s="6" t="s">
        <v>24</v>
      </c>
      <c r="B194" s="47">
        <v>824</v>
      </c>
      <c r="C194" s="48">
        <v>5</v>
      </c>
      <c r="D194" s="48">
        <v>2</v>
      </c>
      <c r="E194" s="49" t="s">
        <v>85</v>
      </c>
      <c r="F194" s="7">
        <v>200</v>
      </c>
      <c r="G194" s="8">
        <f t="shared" si="39"/>
        <v>0</v>
      </c>
      <c r="H194" s="8">
        <f t="shared" si="39"/>
        <v>0</v>
      </c>
      <c r="I194" s="8">
        <f t="shared" si="39"/>
        <v>0</v>
      </c>
    </row>
    <row r="195" spans="1:9" ht="45" hidden="1">
      <c r="A195" s="6" t="s">
        <v>25</v>
      </c>
      <c r="B195" s="47">
        <v>824</v>
      </c>
      <c r="C195" s="48">
        <v>5</v>
      </c>
      <c r="D195" s="48">
        <v>2</v>
      </c>
      <c r="E195" s="49" t="s">
        <v>85</v>
      </c>
      <c r="F195" s="7">
        <v>240</v>
      </c>
      <c r="G195" s="8">
        <v>0</v>
      </c>
      <c r="H195" s="8">
        <v>0</v>
      </c>
      <c r="I195" s="8">
        <v>0</v>
      </c>
    </row>
    <row r="196" spans="1:9" ht="156.75" hidden="1">
      <c r="A196" s="50" t="s">
        <v>86</v>
      </c>
      <c r="B196" s="58">
        <v>824</v>
      </c>
      <c r="C196" s="50" t="s">
        <v>87</v>
      </c>
      <c r="D196" s="52" t="s">
        <v>88</v>
      </c>
      <c r="E196" s="52" t="s">
        <v>89</v>
      </c>
      <c r="F196" s="59"/>
      <c r="G196" s="54">
        <f t="shared" ref="G196:I197" si="40">G197</f>
        <v>0</v>
      </c>
      <c r="H196" s="54">
        <f t="shared" si="40"/>
        <v>0</v>
      </c>
      <c r="I196" s="54">
        <f t="shared" si="40"/>
        <v>0</v>
      </c>
    </row>
    <row r="197" spans="1:9" hidden="1">
      <c r="A197" s="55" t="s">
        <v>26</v>
      </c>
      <c r="B197" s="51">
        <v>824</v>
      </c>
      <c r="C197" s="55" t="s">
        <v>87</v>
      </c>
      <c r="D197" s="56" t="s">
        <v>88</v>
      </c>
      <c r="E197" s="56" t="s">
        <v>89</v>
      </c>
      <c r="F197" s="53" t="s">
        <v>90</v>
      </c>
      <c r="G197" s="57">
        <f t="shared" si="40"/>
        <v>0</v>
      </c>
      <c r="H197" s="57">
        <f t="shared" si="40"/>
        <v>0</v>
      </c>
      <c r="I197" s="57">
        <f t="shared" si="40"/>
        <v>0</v>
      </c>
    </row>
    <row r="198" spans="1:9" ht="75" hidden="1">
      <c r="A198" s="55" t="s">
        <v>91</v>
      </c>
      <c r="B198" s="51">
        <v>824</v>
      </c>
      <c r="C198" s="55" t="s">
        <v>87</v>
      </c>
      <c r="D198" s="56" t="s">
        <v>88</v>
      </c>
      <c r="E198" s="56" t="s">
        <v>89</v>
      </c>
      <c r="F198" s="53" t="s">
        <v>92</v>
      </c>
      <c r="G198" s="57">
        <v>0</v>
      </c>
      <c r="H198" s="57">
        <v>0</v>
      </c>
      <c r="I198" s="57">
        <v>0</v>
      </c>
    </row>
    <row r="199" spans="1:9" ht="156.75" hidden="1">
      <c r="A199" s="50" t="s">
        <v>93</v>
      </c>
      <c r="B199" s="58">
        <v>824</v>
      </c>
      <c r="C199" s="50" t="s">
        <v>87</v>
      </c>
      <c r="D199" s="52" t="s">
        <v>88</v>
      </c>
      <c r="E199" s="52" t="s">
        <v>94</v>
      </c>
      <c r="F199" s="59"/>
      <c r="G199" s="54">
        <f t="shared" ref="G199:I200" si="41">G200</f>
        <v>0</v>
      </c>
      <c r="H199" s="54">
        <f t="shared" si="41"/>
        <v>0</v>
      </c>
      <c r="I199" s="54">
        <f t="shared" si="41"/>
        <v>0</v>
      </c>
    </row>
    <row r="200" spans="1:9" hidden="1">
      <c r="A200" s="55" t="s">
        <v>26</v>
      </c>
      <c r="B200" s="51">
        <v>824</v>
      </c>
      <c r="C200" s="55" t="s">
        <v>87</v>
      </c>
      <c r="D200" s="56" t="s">
        <v>88</v>
      </c>
      <c r="E200" s="56" t="s">
        <v>94</v>
      </c>
      <c r="F200" s="53" t="s">
        <v>90</v>
      </c>
      <c r="G200" s="57">
        <f t="shared" si="41"/>
        <v>0</v>
      </c>
      <c r="H200" s="57">
        <f t="shared" si="41"/>
        <v>0</v>
      </c>
      <c r="I200" s="57">
        <f t="shared" si="41"/>
        <v>0</v>
      </c>
    </row>
    <row r="201" spans="1:9" ht="75" hidden="1">
      <c r="A201" s="55" t="s">
        <v>91</v>
      </c>
      <c r="B201" s="51">
        <v>824</v>
      </c>
      <c r="C201" s="55" t="s">
        <v>87</v>
      </c>
      <c r="D201" s="56" t="s">
        <v>88</v>
      </c>
      <c r="E201" s="56" t="s">
        <v>94</v>
      </c>
      <c r="F201" s="53" t="s">
        <v>92</v>
      </c>
      <c r="G201" s="57">
        <v>0</v>
      </c>
      <c r="H201" s="57">
        <v>0</v>
      </c>
      <c r="I201" s="57">
        <v>0</v>
      </c>
    </row>
    <row r="202" spans="1:9">
      <c r="A202" s="42" t="s">
        <v>95</v>
      </c>
      <c r="B202" s="43">
        <v>824</v>
      </c>
      <c r="C202" s="44">
        <v>5</v>
      </c>
      <c r="D202" s="44">
        <v>3</v>
      </c>
      <c r="E202" s="45">
        <v>0</v>
      </c>
      <c r="F202" s="46">
        <v>0</v>
      </c>
      <c r="G202" s="5">
        <f>G209+G206+G223+G226+G229+G232+G214+G217+G235+G240+G243+G220+G203+G246</f>
        <v>570096</v>
      </c>
      <c r="H202" s="5">
        <f>H209+H206+H223+H226+H229+H232+H214+H217+H235+H240+H243+H220+H203+H246</f>
        <v>0</v>
      </c>
      <c r="I202" s="5">
        <f>I209+I206+I223+I226+I229+I232+I214+I217+I235+I240+I243+I220+I203+I246</f>
        <v>0</v>
      </c>
    </row>
    <row r="203" spans="1:9" ht="105" hidden="1" customHeight="1">
      <c r="A203" s="20" t="s">
        <v>171</v>
      </c>
      <c r="B203" s="16">
        <v>824</v>
      </c>
      <c r="C203" s="9">
        <v>5</v>
      </c>
      <c r="D203" s="9">
        <v>3</v>
      </c>
      <c r="E203" s="10" t="s">
        <v>172</v>
      </c>
      <c r="F203" s="11"/>
      <c r="G203" s="21">
        <f t="shared" ref="G203:I204" si="42">G204</f>
        <v>0</v>
      </c>
      <c r="H203" s="21">
        <f t="shared" si="42"/>
        <v>0</v>
      </c>
      <c r="I203" s="21">
        <f t="shared" si="42"/>
        <v>0</v>
      </c>
    </row>
    <row r="204" spans="1:9" ht="45" hidden="1">
      <c r="A204" s="17" t="s">
        <v>24</v>
      </c>
      <c r="B204" s="18">
        <v>824</v>
      </c>
      <c r="C204" s="12">
        <v>5</v>
      </c>
      <c r="D204" s="12">
        <v>3</v>
      </c>
      <c r="E204" s="13" t="s">
        <v>172</v>
      </c>
      <c r="F204" s="14">
        <v>200</v>
      </c>
      <c r="G204" s="22">
        <f t="shared" si="42"/>
        <v>0</v>
      </c>
      <c r="H204" s="22">
        <f t="shared" si="42"/>
        <v>0</v>
      </c>
      <c r="I204" s="22">
        <f t="shared" si="42"/>
        <v>0</v>
      </c>
    </row>
    <row r="205" spans="1:9" ht="45" hidden="1">
      <c r="A205" s="17" t="s">
        <v>25</v>
      </c>
      <c r="B205" s="18">
        <v>824</v>
      </c>
      <c r="C205" s="12">
        <v>5</v>
      </c>
      <c r="D205" s="12">
        <v>3</v>
      </c>
      <c r="E205" s="13" t="s">
        <v>172</v>
      </c>
      <c r="F205" s="14">
        <v>240</v>
      </c>
      <c r="G205" s="22">
        <v>0</v>
      </c>
      <c r="H205" s="22">
        <v>0</v>
      </c>
      <c r="I205" s="22">
        <v>0</v>
      </c>
    </row>
    <row r="206" spans="1:9" ht="85.5" hidden="1">
      <c r="A206" s="20" t="s">
        <v>158</v>
      </c>
      <c r="B206" s="16">
        <v>824</v>
      </c>
      <c r="C206" s="9">
        <v>5</v>
      </c>
      <c r="D206" s="9">
        <v>3</v>
      </c>
      <c r="E206" s="10" t="s">
        <v>159</v>
      </c>
      <c r="F206" s="11"/>
      <c r="G206" s="21">
        <f t="shared" ref="G206:I207" si="43">G207</f>
        <v>0</v>
      </c>
      <c r="H206" s="21">
        <f t="shared" si="43"/>
        <v>0</v>
      </c>
      <c r="I206" s="21">
        <f t="shared" si="43"/>
        <v>0</v>
      </c>
    </row>
    <row r="207" spans="1:9" ht="45" hidden="1">
      <c r="A207" s="17" t="s">
        <v>24</v>
      </c>
      <c r="B207" s="18">
        <v>824</v>
      </c>
      <c r="C207" s="12">
        <v>5</v>
      </c>
      <c r="D207" s="12">
        <v>3</v>
      </c>
      <c r="E207" s="13" t="s">
        <v>159</v>
      </c>
      <c r="F207" s="14">
        <v>200</v>
      </c>
      <c r="G207" s="22">
        <f t="shared" si="43"/>
        <v>0</v>
      </c>
      <c r="H207" s="22">
        <f t="shared" si="43"/>
        <v>0</v>
      </c>
      <c r="I207" s="22">
        <f t="shared" si="43"/>
        <v>0</v>
      </c>
    </row>
    <row r="208" spans="1:9" ht="45" hidden="1">
      <c r="A208" s="17" t="s">
        <v>25</v>
      </c>
      <c r="B208" s="18">
        <v>824</v>
      </c>
      <c r="C208" s="12">
        <v>5</v>
      </c>
      <c r="D208" s="12">
        <v>3</v>
      </c>
      <c r="E208" s="13" t="s">
        <v>159</v>
      </c>
      <c r="F208" s="14">
        <v>240</v>
      </c>
      <c r="G208" s="22">
        <v>0</v>
      </c>
      <c r="H208" s="22">
        <v>0</v>
      </c>
      <c r="I208" s="22">
        <v>0</v>
      </c>
    </row>
    <row r="209" spans="1:9" ht="28.5">
      <c r="A209" s="20" t="s">
        <v>96</v>
      </c>
      <c r="B209" s="18">
        <v>824</v>
      </c>
      <c r="C209" s="9">
        <v>5</v>
      </c>
      <c r="D209" s="9">
        <v>3</v>
      </c>
      <c r="E209" s="10" t="s">
        <v>97</v>
      </c>
      <c r="F209" s="11"/>
      <c r="G209" s="21">
        <f>G210+G212</f>
        <v>512946</v>
      </c>
      <c r="H209" s="21">
        <f>H210+H212</f>
        <v>0</v>
      </c>
      <c r="I209" s="21">
        <f>I210+I212</f>
        <v>0</v>
      </c>
    </row>
    <row r="210" spans="1:9" ht="45">
      <c r="A210" s="17" t="s">
        <v>24</v>
      </c>
      <c r="B210" s="18">
        <v>824</v>
      </c>
      <c r="C210" s="12">
        <v>5</v>
      </c>
      <c r="D210" s="12">
        <v>3</v>
      </c>
      <c r="E210" s="13" t="s">
        <v>97</v>
      </c>
      <c r="F210" s="14">
        <v>200</v>
      </c>
      <c r="G210" s="22">
        <f>G211</f>
        <v>512946</v>
      </c>
      <c r="H210" s="22">
        <f>H211</f>
        <v>0</v>
      </c>
      <c r="I210" s="22">
        <f>I211</f>
        <v>0</v>
      </c>
    </row>
    <row r="211" spans="1:9" ht="45">
      <c r="A211" s="17" t="s">
        <v>25</v>
      </c>
      <c r="B211" s="18">
        <v>824</v>
      </c>
      <c r="C211" s="12">
        <v>5</v>
      </c>
      <c r="D211" s="12">
        <v>3</v>
      </c>
      <c r="E211" s="13" t="s">
        <v>97</v>
      </c>
      <c r="F211" s="14">
        <v>240</v>
      </c>
      <c r="G211" s="22">
        <v>512946</v>
      </c>
      <c r="H211" s="22">
        <v>0</v>
      </c>
      <c r="I211" s="22">
        <v>0</v>
      </c>
    </row>
    <row r="212" spans="1:9" hidden="1">
      <c r="A212" s="17" t="s">
        <v>26</v>
      </c>
      <c r="B212" s="18">
        <v>824</v>
      </c>
      <c r="C212" s="12">
        <v>5</v>
      </c>
      <c r="D212" s="12">
        <v>3</v>
      </c>
      <c r="E212" s="13" t="s">
        <v>97</v>
      </c>
      <c r="F212" s="14">
        <v>800</v>
      </c>
      <c r="G212" s="22">
        <f>G213</f>
        <v>0</v>
      </c>
      <c r="H212" s="22">
        <f>H213</f>
        <v>0</v>
      </c>
      <c r="I212" s="22">
        <f>I213</f>
        <v>0</v>
      </c>
    </row>
    <row r="213" spans="1:9" ht="75" hidden="1">
      <c r="A213" s="17" t="s">
        <v>75</v>
      </c>
      <c r="B213" s="18">
        <v>824</v>
      </c>
      <c r="C213" s="12">
        <v>5</v>
      </c>
      <c r="D213" s="12">
        <v>3</v>
      </c>
      <c r="E213" s="13" t="s">
        <v>97</v>
      </c>
      <c r="F213" s="14">
        <v>810</v>
      </c>
      <c r="G213" s="22">
        <f>35271.18-35271.18</f>
        <v>0</v>
      </c>
      <c r="H213" s="22">
        <f>35271.18-35271.18</f>
        <v>0</v>
      </c>
      <c r="I213" s="22">
        <f>35271.18-35271.18</f>
        <v>0</v>
      </c>
    </row>
    <row r="214" spans="1:9" ht="42.75">
      <c r="A214" s="20" t="s">
        <v>98</v>
      </c>
      <c r="B214" s="18">
        <v>824</v>
      </c>
      <c r="C214" s="9">
        <v>5</v>
      </c>
      <c r="D214" s="9">
        <v>3</v>
      </c>
      <c r="E214" s="10" t="s">
        <v>99</v>
      </c>
      <c r="F214" s="11"/>
      <c r="G214" s="21">
        <f t="shared" ref="G214:I215" si="44">G215</f>
        <v>57150</v>
      </c>
      <c r="H214" s="21">
        <f t="shared" si="44"/>
        <v>0</v>
      </c>
      <c r="I214" s="21">
        <f t="shared" si="44"/>
        <v>0</v>
      </c>
    </row>
    <row r="215" spans="1:9" ht="45">
      <c r="A215" s="17" t="s">
        <v>24</v>
      </c>
      <c r="B215" s="18">
        <v>824</v>
      </c>
      <c r="C215" s="12">
        <v>5</v>
      </c>
      <c r="D215" s="12">
        <v>3</v>
      </c>
      <c r="E215" s="13" t="s">
        <v>99</v>
      </c>
      <c r="F215" s="14">
        <v>200</v>
      </c>
      <c r="G215" s="22">
        <f t="shared" si="44"/>
        <v>57150</v>
      </c>
      <c r="H215" s="22">
        <f t="shared" si="44"/>
        <v>0</v>
      </c>
      <c r="I215" s="22">
        <f t="shared" si="44"/>
        <v>0</v>
      </c>
    </row>
    <row r="216" spans="1:9" ht="45">
      <c r="A216" s="17" t="s">
        <v>25</v>
      </c>
      <c r="B216" s="18">
        <v>824</v>
      </c>
      <c r="C216" s="12">
        <v>5</v>
      </c>
      <c r="D216" s="12">
        <v>3</v>
      </c>
      <c r="E216" s="13" t="s">
        <v>99</v>
      </c>
      <c r="F216" s="14">
        <v>240</v>
      </c>
      <c r="G216" s="22">
        <v>57150</v>
      </c>
      <c r="H216" s="22">
        <v>0</v>
      </c>
      <c r="I216" s="22">
        <v>0</v>
      </c>
    </row>
    <row r="217" spans="1:9" ht="42.75" hidden="1">
      <c r="A217" s="20" t="s">
        <v>100</v>
      </c>
      <c r="B217" s="18">
        <v>824</v>
      </c>
      <c r="C217" s="9">
        <v>5</v>
      </c>
      <c r="D217" s="9">
        <v>3</v>
      </c>
      <c r="E217" s="10" t="s">
        <v>101</v>
      </c>
      <c r="F217" s="11"/>
      <c r="G217" s="21">
        <f t="shared" ref="G217:I218" si="45">G218</f>
        <v>0</v>
      </c>
      <c r="H217" s="21">
        <f t="shared" si="45"/>
        <v>0</v>
      </c>
      <c r="I217" s="21">
        <f t="shared" si="45"/>
        <v>0</v>
      </c>
    </row>
    <row r="218" spans="1:9" ht="45" hidden="1">
      <c r="A218" s="17" t="s">
        <v>24</v>
      </c>
      <c r="B218" s="18">
        <v>824</v>
      </c>
      <c r="C218" s="12">
        <v>5</v>
      </c>
      <c r="D218" s="12">
        <v>3</v>
      </c>
      <c r="E218" s="13" t="s">
        <v>101</v>
      </c>
      <c r="F218" s="14">
        <v>200</v>
      </c>
      <c r="G218" s="22">
        <f t="shared" si="45"/>
        <v>0</v>
      </c>
      <c r="H218" s="22">
        <f t="shared" si="45"/>
        <v>0</v>
      </c>
      <c r="I218" s="22">
        <f t="shared" si="45"/>
        <v>0</v>
      </c>
    </row>
    <row r="219" spans="1:9" ht="45" hidden="1">
      <c r="A219" s="17" t="s">
        <v>25</v>
      </c>
      <c r="B219" s="18">
        <v>824</v>
      </c>
      <c r="C219" s="12">
        <v>5</v>
      </c>
      <c r="D219" s="12">
        <v>3</v>
      </c>
      <c r="E219" s="13" t="s">
        <v>101</v>
      </c>
      <c r="F219" s="14">
        <v>240</v>
      </c>
      <c r="G219" s="22">
        <v>0</v>
      </c>
      <c r="H219" s="22">
        <v>0</v>
      </c>
      <c r="I219" s="22">
        <v>0</v>
      </c>
    </row>
    <row r="220" spans="1:9" ht="128.25" hidden="1">
      <c r="A220" s="20" t="s">
        <v>173</v>
      </c>
      <c r="B220" s="16">
        <v>824</v>
      </c>
      <c r="C220" s="9">
        <v>5</v>
      </c>
      <c r="D220" s="9">
        <v>3</v>
      </c>
      <c r="E220" s="10" t="s">
        <v>174</v>
      </c>
      <c r="F220" s="11"/>
      <c r="G220" s="21">
        <f t="shared" ref="G220:I221" si="46">G221</f>
        <v>0</v>
      </c>
      <c r="H220" s="21">
        <f t="shared" si="46"/>
        <v>0</v>
      </c>
      <c r="I220" s="21">
        <f t="shared" si="46"/>
        <v>0</v>
      </c>
    </row>
    <row r="221" spans="1:9" ht="45" hidden="1">
      <c r="A221" s="17" t="s">
        <v>24</v>
      </c>
      <c r="B221" s="18">
        <v>824</v>
      </c>
      <c r="C221" s="12">
        <v>5</v>
      </c>
      <c r="D221" s="12">
        <v>3</v>
      </c>
      <c r="E221" s="13" t="s">
        <v>174</v>
      </c>
      <c r="F221" s="14">
        <v>200</v>
      </c>
      <c r="G221" s="22">
        <f t="shared" si="46"/>
        <v>0</v>
      </c>
      <c r="H221" s="22">
        <f t="shared" si="46"/>
        <v>0</v>
      </c>
      <c r="I221" s="22">
        <f t="shared" si="46"/>
        <v>0</v>
      </c>
    </row>
    <row r="222" spans="1:9" ht="45" hidden="1">
      <c r="A222" s="17" t="s">
        <v>25</v>
      </c>
      <c r="B222" s="18">
        <v>824</v>
      </c>
      <c r="C222" s="12">
        <v>5</v>
      </c>
      <c r="D222" s="12">
        <v>3</v>
      </c>
      <c r="E222" s="13" t="s">
        <v>174</v>
      </c>
      <c r="F222" s="14">
        <v>240</v>
      </c>
      <c r="G222" s="22">
        <v>0</v>
      </c>
      <c r="H222" s="22">
        <v>0</v>
      </c>
      <c r="I222" s="22">
        <v>0</v>
      </c>
    </row>
    <row r="223" spans="1:9" hidden="1">
      <c r="A223" s="42" t="s">
        <v>102</v>
      </c>
      <c r="B223" s="43">
        <v>824</v>
      </c>
      <c r="C223" s="44">
        <v>5</v>
      </c>
      <c r="D223" s="44">
        <v>3</v>
      </c>
      <c r="E223" s="45" t="s">
        <v>103</v>
      </c>
      <c r="F223" s="7">
        <v>0</v>
      </c>
      <c r="G223" s="5">
        <f t="shared" ref="G223:I224" si="47">G224</f>
        <v>0</v>
      </c>
      <c r="H223" s="5">
        <f t="shared" si="47"/>
        <v>0</v>
      </c>
      <c r="I223" s="5">
        <f t="shared" si="47"/>
        <v>0</v>
      </c>
    </row>
    <row r="224" spans="1:9" ht="45" hidden="1">
      <c r="A224" s="6" t="s">
        <v>24</v>
      </c>
      <c r="B224" s="47">
        <v>824</v>
      </c>
      <c r="C224" s="48">
        <v>5</v>
      </c>
      <c r="D224" s="48">
        <v>3</v>
      </c>
      <c r="E224" s="49" t="s">
        <v>103</v>
      </c>
      <c r="F224" s="7">
        <v>200</v>
      </c>
      <c r="G224" s="8">
        <f t="shared" si="47"/>
        <v>0</v>
      </c>
      <c r="H224" s="8">
        <f t="shared" si="47"/>
        <v>0</v>
      </c>
      <c r="I224" s="8">
        <f t="shared" si="47"/>
        <v>0</v>
      </c>
    </row>
    <row r="225" spans="1:9" ht="45" hidden="1">
      <c r="A225" s="6" t="s">
        <v>25</v>
      </c>
      <c r="B225" s="47">
        <v>824</v>
      </c>
      <c r="C225" s="48">
        <v>5</v>
      </c>
      <c r="D225" s="48">
        <v>3</v>
      </c>
      <c r="E225" s="49" t="s">
        <v>103</v>
      </c>
      <c r="F225" s="7">
        <v>240</v>
      </c>
      <c r="G225" s="8">
        <v>0</v>
      </c>
      <c r="H225" s="8">
        <v>0</v>
      </c>
      <c r="I225" s="8">
        <v>0</v>
      </c>
    </row>
    <row r="226" spans="1:9" hidden="1">
      <c r="A226" s="42" t="s">
        <v>104</v>
      </c>
      <c r="B226" s="43">
        <v>824</v>
      </c>
      <c r="C226" s="44">
        <v>5</v>
      </c>
      <c r="D226" s="44">
        <v>3</v>
      </c>
      <c r="E226" s="45" t="s">
        <v>105</v>
      </c>
      <c r="F226" s="7">
        <v>0</v>
      </c>
      <c r="G226" s="5">
        <f t="shared" ref="G226:I227" si="48">G227</f>
        <v>0</v>
      </c>
      <c r="H226" s="5">
        <f t="shared" si="48"/>
        <v>0</v>
      </c>
      <c r="I226" s="5">
        <f t="shared" si="48"/>
        <v>0</v>
      </c>
    </row>
    <row r="227" spans="1:9" ht="45" hidden="1">
      <c r="A227" s="6" t="s">
        <v>24</v>
      </c>
      <c r="B227" s="47">
        <v>824</v>
      </c>
      <c r="C227" s="48">
        <v>5</v>
      </c>
      <c r="D227" s="48">
        <v>3</v>
      </c>
      <c r="E227" s="49" t="s">
        <v>105</v>
      </c>
      <c r="F227" s="7">
        <v>200</v>
      </c>
      <c r="G227" s="8">
        <f t="shared" si="48"/>
        <v>0</v>
      </c>
      <c r="H227" s="8">
        <f t="shared" si="48"/>
        <v>0</v>
      </c>
      <c r="I227" s="8">
        <f t="shared" si="48"/>
        <v>0</v>
      </c>
    </row>
    <row r="228" spans="1:9" ht="45" hidden="1">
      <c r="A228" s="6" t="s">
        <v>25</v>
      </c>
      <c r="B228" s="47">
        <v>824</v>
      </c>
      <c r="C228" s="48">
        <v>5</v>
      </c>
      <c r="D228" s="48">
        <v>3</v>
      </c>
      <c r="E228" s="49" t="s">
        <v>105</v>
      </c>
      <c r="F228" s="7">
        <v>240</v>
      </c>
      <c r="G228" s="8">
        <f>16000-16000</f>
        <v>0</v>
      </c>
      <c r="H228" s="8">
        <f>16000-16000</f>
        <v>0</v>
      </c>
      <c r="I228" s="8">
        <f>16000-16000</f>
        <v>0</v>
      </c>
    </row>
    <row r="229" spans="1:9" ht="28.5" hidden="1">
      <c r="A229" s="42" t="s">
        <v>106</v>
      </c>
      <c r="B229" s="43">
        <v>824</v>
      </c>
      <c r="C229" s="44">
        <v>5</v>
      </c>
      <c r="D229" s="44">
        <v>3</v>
      </c>
      <c r="E229" s="45" t="s">
        <v>107</v>
      </c>
      <c r="F229" s="7">
        <v>0</v>
      </c>
      <c r="G229" s="5">
        <f t="shared" ref="G229:I230" si="49">G230</f>
        <v>0</v>
      </c>
      <c r="H229" s="5">
        <f t="shared" si="49"/>
        <v>0</v>
      </c>
      <c r="I229" s="5">
        <f t="shared" si="49"/>
        <v>0</v>
      </c>
    </row>
    <row r="230" spans="1:9" ht="45" hidden="1">
      <c r="A230" s="6" t="s">
        <v>24</v>
      </c>
      <c r="B230" s="47">
        <v>824</v>
      </c>
      <c r="C230" s="48">
        <v>5</v>
      </c>
      <c r="D230" s="48">
        <v>3</v>
      </c>
      <c r="E230" s="49" t="s">
        <v>107</v>
      </c>
      <c r="F230" s="7">
        <v>200</v>
      </c>
      <c r="G230" s="8">
        <f t="shared" si="49"/>
        <v>0</v>
      </c>
      <c r="H230" s="8">
        <f t="shared" si="49"/>
        <v>0</v>
      </c>
      <c r="I230" s="8">
        <f t="shared" si="49"/>
        <v>0</v>
      </c>
    </row>
    <row r="231" spans="1:9" ht="45" hidden="1">
      <c r="A231" s="6" t="s">
        <v>25</v>
      </c>
      <c r="B231" s="47">
        <v>824</v>
      </c>
      <c r="C231" s="48">
        <v>5</v>
      </c>
      <c r="D231" s="48">
        <v>3</v>
      </c>
      <c r="E231" s="49" t="s">
        <v>107</v>
      </c>
      <c r="F231" s="7">
        <v>240</v>
      </c>
      <c r="G231" s="8">
        <v>0</v>
      </c>
      <c r="H231" s="8">
        <v>0</v>
      </c>
      <c r="I231" s="8">
        <v>0</v>
      </c>
    </row>
    <row r="232" spans="1:9" hidden="1">
      <c r="A232" s="42" t="s">
        <v>108</v>
      </c>
      <c r="B232" s="43">
        <v>824</v>
      </c>
      <c r="C232" s="44">
        <v>5</v>
      </c>
      <c r="D232" s="44">
        <v>3</v>
      </c>
      <c r="E232" s="45" t="s">
        <v>109</v>
      </c>
      <c r="F232" s="7">
        <v>0</v>
      </c>
      <c r="G232" s="5">
        <f t="shared" ref="G232:I233" si="50">G233</f>
        <v>0</v>
      </c>
      <c r="H232" s="5">
        <f t="shared" si="50"/>
        <v>0</v>
      </c>
      <c r="I232" s="5">
        <f t="shared" si="50"/>
        <v>0</v>
      </c>
    </row>
    <row r="233" spans="1:9" ht="45" hidden="1">
      <c r="A233" s="6" t="s">
        <v>24</v>
      </c>
      <c r="B233" s="47">
        <v>824</v>
      </c>
      <c r="C233" s="48">
        <v>5</v>
      </c>
      <c r="D233" s="48">
        <v>3</v>
      </c>
      <c r="E233" s="49" t="s">
        <v>109</v>
      </c>
      <c r="F233" s="7">
        <v>200</v>
      </c>
      <c r="G233" s="8">
        <f t="shared" si="50"/>
        <v>0</v>
      </c>
      <c r="H233" s="8">
        <f t="shared" si="50"/>
        <v>0</v>
      </c>
      <c r="I233" s="8">
        <f t="shared" si="50"/>
        <v>0</v>
      </c>
    </row>
    <row r="234" spans="1:9" ht="45" hidden="1">
      <c r="A234" s="6" t="s">
        <v>25</v>
      </c>
      <c r="B234" s="47">
        <v>824</v>
      </c>
      <c r="C234" s="48">
        <v>5</v>
      </c>
      <c r="D234" s="48">
        <v>3</v>
      </c>
      <c r="E234" s="49" t="s">
        <v>109</v>
      </c>
      <c r="F234" s="7">
        <v>240</v>
      </c>
      <c r="G234" s="8">
        <v>0</v>
      </c>
      <c r="H234" s="8">
        <v>0</v>
      </c>
      <c r="I234" s="8">
        <v>0</v>
      </c>
    </row>
    <row r="235" spans="1:9" ht="28.5" hidden="1">
      <c r="A235" s="20" t="s">
        <v>110</v>
      </c>
      <c r="B235" s="43">
        <v>824</v>
      </c>
      <c r="C235" s="44">
        <v>5</v>
      </c>
      <c r="D235" s="44">
        <v>3</v>
      </c>
      <c r="E235" s="45" t="s">
        <v>211</v>
      </c>
      <c r="F235" s="7"/>
      <c r="G235" s="5">
        <f>G236+G238</f>
        <v>0</v>
      </c>
      <c r="H235" s="5">
        <f>H236+H238</f>
        <v>0</v>
      </c>
      <c r="I235" s="5">
        <f>I236+I238</f>
        <v>0</v>
      </c>
    </row>
    <row r="236" spans="1:9" ht="45" hidden="1">
      <c r="A236" s="6" t="s">
        <v>24</v>
      </c>
      <c r="B236" s="47">
        <v>824</v>
      </c>
      <c r="C236" s="48">
        <v>5</v>
      </c>
      <c r="D236" s="48">
        <v>3</v>
      </c>
      <c r="E236" s="49" t="s">
        <v>211</v>
      </c>
      <c r="F236" s="7">
        <v>200</v>
      </c>
      <c r="G236" s="8">
        <f>G237</f>
        <v>0</v>
      </c>
      <c r="H236" s="8">
        <f>H237</f>
        <v>0</v>
      </c>
      <c r="I236" s="8">
        <f>I237</f>
        <v>0</v>
      </c>
    </row>
    <row r="237" spans="1:9" ht="45" hidden="1">
      <c r="A237" s="6" t="s">
        <v>25</v>
      </c>
      <c r="B237" s="47">
        <v>824</v>
      </c>
      <c r="C237" s="48">
        <v>5</v>
      </c>
      <c r="D237" s="48">
        <v>3</v>
      </c>
      <c r="E237" s="49" t="s">
        <v>211</v>
      </c>
      <c r="F237" s="7">
        <v>240</v>
      </c>
      <c r="G237" s="8">
        <v>0</v>
      </c>
      <c r="H237" s="8">
        <v>0</v>
      </c>
      <c r="I237" s="8">
        <v>0</v>
      </c>
    </row>
    <row r="238" spans="1:9" hidden="1">
      <c r="A238" s="17" t="s">
        <v>26</v>
      </c>
      <c r="B238" s="18">
        <v>824</v>
      </c>
      <c r="C238" s="12">
        <v>5</v>
      </c>
      <c r="D238" s="12">
        <v>3</v>
      </c>
      <c r="E238" s="49" t="s">
        <v>211</v>
      </c>
      <c r="F238" s="14">
        <v>800</v>
      </c>
      <c r="G238" s="22">
        <f>G239</f>
        <v>0</v>
      </c>
      <c r="H238" s="22">
        <f>H239</f>
        <v>0</v>
      </c>
      <c r="I238" s="22">
        <f>I239</f>
        <v>0</v>
      </c>
    </row>
    <row r="239" spans="1:9" ht="75" hidden="1">
      <c r="A239" s="17" t="s">
        <v>75</v>
      </c>
      <c r="B239" s="18">
        <v>824</v>
      </c>
      <c r="C239" s="12">
        <v>5</v>
      </c>
      <c r="D239" s="12">
        <v>3</v>
      </c>
      <c r="E239" s="49" t="s">
        <v>211</v>
      </c>
      <c r="F239" s="14">
        <v>810</v>
      </c>
      <c r="G239" s="22">
        <f>35-35</f>
        <v>0</v>
      </c>
      <c r="H239" s="22">
        <f>35-35</f>
        <v>0</v>
      </c>
      <c r="I239" s="22">
        <f>35-35</f>
        <v>0</v>
      </c>
    </row>
    <row r="240" spans="1:9" ht="42.75" hidden="1">
      <c r="A240" s="20" t="s">
        <v>142</v>
      </c>
      <c r="B240" s="16">
        <v>824</v>
      </c>
      <c r="C240" s="9">
        <v>5</v>
      </c>
      <c r="D240" s="9">
        <v>3</v>
      </c>
      <c r="E240" s="45" t="s">
        <v>143</v>
      </c>
      <c r="F240" s="11"/>
      <c r="G240" s="21">
        <f t="shared" ref="G240:I241" si="51">G241</f>
        <v>0</v>
      </c>
      <c r="H240" s="21">
        <f t="shared" si="51"/>
        <v>0</v>
      </c>
      <c r="I240" s="21">
        <f t="shared" si="51"/>
        <v>0</v>
      </c>
    </row>
    <row r="241" spans="1:9" ht="45" hidden="1">
      <c r="A241" s="6" t="s">
        <v>24</v>
      </c>
      <c r="B241" s="18">
        <v>824</v>
      </c>
      <c r="C241" s="12">
        <v>5</v>
      </c>
      <c r="D241" s="12">
        <v>3</v>
      </c>
      <c r="E241" s="49" t="s">
        <v>143</v>
      </c>
      <c r="F241" s="14">
        <v>200</v>
      </c>
      <c r="G241" s="22">
        <f t="shared" si="51"/>
        <v>0</v>
      </c>
      <c r="H241" s="22">
        <f t="shared" si="51"/>
        <v>0</v>
      </c>
      <c r="I241" s="22">
        <f t="shared" si="51"/>
        <v>0</v>
      </c>
    </row>
    <row r="242" spans="1:9" ht="45" hidden="1">
      <c r="A242" s="6" t="s">
        <v>25</v>
      </c>
      <c r="B242" s="18">
        <v>824</v>
      </c>
      <c r="C242" s="12">
        <v>5</v>
      </c>
      <c r="D242" s="12">
        <v>3</v>
      </c>
      <c r="E242" s="49" t="s">
        <v>143</v>
      </c>
      <c r="F242" s="14">
        <v>240</v>
      </c>
      <c r="G242" s="22">
        <v>0</v>
      </c>
      <c r="H242" s="22">
        <v>0</v>
      </c>
      <c r="I242" s="22">
        <v>0</v>
      </c>
    </row>
    <row r="243" spans="1:9" ht="42.75" hidden="1">
      <c r="A243" s="20" t="s">
        <v>212</v>
      </c>
      <c r="B243" s="18">
        <v>824</v>
      </c>
      <c r="C243" s="44">
        <v>5</v>
      </c>
      <c r="D243" s="44">
        <v>3</v>
      </c>
      <c r="E243" s="45" t="s">
        <v>213</v>
      </c>
      <c r="F243" s="7"/>
      <c r="G243" s="5">
        <f t="shared" ref="G243:I244" si="52">G244</f>
        <v>0</v>
      </c>
      <c r="H243" s="5">
        <f t="shared" si="52"/>
        <v>0</v>
      </c>
      <c r="I243" s="5">
        <f t="shared" si="52"/>
        <v>0</v>
      </c>
    </row>
    <row r="244" spans="1:9" ht="45" hidden="1">
      <c r="A244" s="6" t="s">
        <v>24</v>
      </c>
      <c r="B244" s="18">
        <v>824</v>
      </c>
      <c r="C244" s="48">
        <v>5</v>
      </c>
      <c r="D244" s="48">
        <v>3</v>
      </c>
      <c r="E244" s="49" t="s">
        <v>213</v>
      </c>
      <c r="F244" s="7">
        <v>200</v>
      </c>
      <c r="G244" s="8">
        <f t="shared" si="52"/>
        <v>0</v>
      </c>
      <c r="H244" s="8">
        <f t="shared" si="52"/>
        <v>0</v>
      </c>
      <c r="I244" s="8">
        <f t="shared" si="52"/>
        <v>0</v>
      </c>
    </row>
    <row r="245" spans="1:9" ht="45" hidden="1">
      <c r="A245" s="6" t="s">
        <v>25</v>
      </c>
      <c r="B245" s="18">
        <v>824</v>
      </c>
      <c r="C245" s="48">
        <v>5</v>
      </c>
      <c r="D245" s="48">
        <v>3</v>
      </c>
      <c r="E245" s="49" t="s">
        <v>213</v>
      </c>
      <c r="F245" s="7">
        <v>240</v>
      </c>
      <c r="G245" s="8">
        <v>0</v>
      </c>
      <c r="H245" s="8">
        <v>0</v>
      </c>
      <c r="I245" s="8">
        <v>0</v>
      </c>
    </row>
    <row r="246" spans="1:9" ht="85.5" hidden="1">
      <c r="A246" s="20" t="s">
        <v>175</v>
      </c>
      <c r="B246" s="16">
        <v>824</v>
      </c>
      <c r="C246" s="44">
        <v>5</v>
      </c>
      <c r="D246" s="44">
        <v>3</v>
      </c>
      <c r="E246" s="45" t="s">
        <v>160</v>
      </c>
      <c r="F246" s="46"/>
      <c r="G246" s="5">
        <f t="shared" ref="G246:I247" si="53">G247</f>
        <v>0</v>
      </c>
      <c r="H246" s="5">
        <f t="shared" si="53"/>
        <v>0</v>
      </c>
      <c r="I246" s="5">
        <f t="shared" si="53"/>
        <v>0</v>
      </c>
    </row>
    <row r="247" spans="1:9" ht="45" hidden="1">
      <c r="A247" s="6" t="s">
        <v>24</v>
      </c>
      <c r="B247" s="18">
        <v>824</v>
      </c>
      <c r="C247" s="48">
        <v>5</v>
      </c>
      <c r="D247" s="48">
        <v>3</v>
      </c>
      <c r="E247" s="49" t="s">
        <v>160</v>
      </c>
      <c r="F247" s="7">
        <v>200</v>
      </c>
      <c r="G247" s="8">
        <f t="shared" si="53"/>
        <v>0</v>
      </c>
      <c r="H247" s="8">
        <f t="shared" si="53"/>
        <v>0</v>
      </c>
      <c r="I247" s="8">
        <f t="shared" si="53"/>
        <v>0</v>
      </c>
    </row>
    <row r="248" spans="1:9" ht="45" hidden="1">
      <c r="A248" s="6" t="s">
        <v>25</v>
      </c>
      <c r="B248" s="18">
        <v>824</v>
      </c>
      <c r="C248" s="48">
        <v>5</v>
      </c>
      <c r="D248" s="48">
        <v>3</v>
      </c>
      <c r="E248" s="49" t="s">
        <v>160</v>
      </c>
      <c r="F248" s="7">
        <v>240</v>
      </c>
      <c r="G248" s="8">
        <v>0</v>
      </c>
      <c r="H248" s="8">
        <v>0</v>
      </c>
      <c r="I248" s="8">
        <v>0</v>
      </c>
    </row>
    <row r="249" spans="1:9">
      <c r="A249" s="42" t="s">
        <v>111</v>
      </c>
      <c r="B249" s="43">
        <v>824</v>
      </c>
      <c r="C249" s="44">
        <v>8</v>
      </c>
      <c r="D249" s="44">
        <v>0</v>
      </c>
      <c r="E249" s="45">
        <v>0</v>
      </c>
      <c r="F249" s="46">
        <v>0</v>
      </c>
      <c r="G249" s="5">
        <f t="shared" ref="G249:I252" si="54">G250</f>
        <v>1670758</v>
      </c>
      <c r="H249" s="5">
        <f t="shared" si="54"/>
        <v>0</v>
      </c>
      <c r="I249" s="5">
        <f t="shared" si="54"/>
        <v>0</v>
      </c>
    </row>
    <row r="250" spans="1:9">
      <c r="A250" s="42" t="s">
        <v>112</v>
      </c>
      <c r="B250" s="43">
        <v>824</v>
      </c>
      <c r="C250" s="44">
        <v>8</v>
      </c>
      <c r="D250" s="44">
        <v>1</v>
      </c>
      <c r="E250" s="45">
        <v>0</v>
      </c>
      <c r="F250" s="46">
        <v>0</v>
      </c>
      <c r="G250" s="5">
        <f t="shared" si="54"/>
        <v>1670758</v>
      </c>
      <c r="H250" s="5">
        <f t="shared" si="54"/>
        <v>0</v>
      </c>
      <c r="I250" s="5">
        <f t="shared" si="54"/>
        <v>0</v>
      </c>
    </row>
    <row r="251" spans="1:9" ht="71.25">
      <c r="A251" s="42" t="s">
        <v>113</v>
      </c>
      <c r="B251" s="43">
        <v>824</v>
      </c>
      <c r="C251" s="44">
        <v>8</v>
      </c>
      <c r="D251" s="44">
        <v>1</v>
      </c>
      <c r="E251" s="10" t="s">
        <v>114</v>
      </c>
      <c r="F251" s="46">
        <v>0</v>
      </c>
      <c r="G251" s="5">
        <f t="shared" si="54"/>
        <v>1670758</v>
      </c>
      <c r="H251" s="5">
        <f t="shared" si="54"/>
        <v>0</v>
      </c>
      <c r="I251" s="5">
        <f t="shared" si="54"/>
        <v>0</v>
      </c>
    </row>
    <row r="252" spans="1:9">
      <c r="A252" s="6" t="s">
        <v>30</v>
      </c>
      <c r="B252" s="47">
        <v>824</v>
      </c>
      <c r="C252" s="48">
        <v>8</v>
      </c>
      <c r="D252" s="48">
        <v>1</v>
      </c>
      <c r="E252" s="13" t="s">
        <v>114</v>
      </c>
      <c r="F252" s="14">
        <v>500</v>
      </c>
      <c r="G252" s="8">
        <f t="shared" si="54"/>
        <v>1670758</v>
      </c>
      <c r="H252" s="8">
        <f t="shared" si="54"/>
        <v>0</v>
      </c>
      <c r="I252" s="8">
        <f t="shared" si="54"/>
        <v>0</v>
      </c>
    </row>
    <row r="253" spans="1:9">
      <c r="A253" s="6" t="s">
        <v>31</v>
      </c>
      <c r="B253" s="47">
        <v>824</v>
      </c>
      <c r="C253" s="48">
        <v>8</v>
      </c>
      <c r="D253" s="48">
        <v>1</v>
      </c>
      <c r="E253" s="13" t="s">
        <v>114</v>
      </c>
      <c r="F253" s="14">
        <v>540</v>
      </c>
      <c r="G253" s="8">
        <v>1670758</v>
      </c>
      <c r="H253" s="8">
        <v>0</v>
      </c>
      <c r="I253" s="8">
        <v>0</v>
      </c>
    </row>
    <row r="254" spans="1:9">
      <c r="A254" s="42" t="s">
        <v>115</v>
      </c>
      <c r="B254" s="43">
        <v>824</v>
      </c>
      <c r="C254" s="44">
        <v>10</v>
      </c>
      <c r="D254" s="44">
        <v>0</v>
      </c>
      <c r="E254" s="45">
        <v>0</v>
      </c>
      <c r="F254" s="46">
        <v>0</v>
      </c>
      <c r="G254" s="63">
        <f>G255+G259</f>
        <v>242169.1</v>
      </c>
      <c r="H254" s="63">
        <f>H255+H259</f>
        <v>242169.1</v>
      </c>
      <c r="I254" s="63">
        <f>I255+I259</f>
        <v>242169.1</v>
      </c>
    </row>
    <row r="255" spans="1:9">
      <c r="A255" s="42" t="s">
        <v>116</v>
      </c>
      <c r="B255" s="43">
        <v>824</v>
      </c>
      <c r="C255" s="44">
        <v>10</v>
      </c>
      <c r="D255" s="44">
        <v>1</v>
      </c>
      <c r="E255" s="45">
        <v>0</v>
      </c>
      <c r="F255" s="46">
        <v>0</v>
      </c>
      <c r="G255" s="5">
        <f t="shared" ref="G255:I257" si="55">G256</f>
        <v>242169.1</v>
      </c>
      <c r="H255" s="5">
        <f t="shared" si="55"/>
        <v>242169.1</v>
      </c>
      <c r="I255" s="5">
        <f t="shared" si="55"/>
        <v>242169.1</v>
      </c>
    </row>
    <row r="256" spans="1:9" s="4" customFormat="1" ht="28.5">
      <c r="A256" s="42" t="s">
        <v>117</v>
      </c>
      <c r="B256" s="43">
        <v>824</v>
      </c>
      <c r="C256" s="44">
        <v>10</v>
      </c>
      <c r="D256" s="44">
        <v>1</v>
      </c>
      <c r="E256" s="10" t="s">
        <v>118</v>
      </c>
      <c r="F256" s="46">
        <v>0</v>
      </c>
      <c r="G256" s="5">
        <f t="shared" si="55"/>
        <v>242169.1</v>
      </c>
      <c r="H256" s="5">
        <f t="shared" si="55"/>
        <v>242169.1</v>
      </c>
      <c r="I256" s="5">
        <f t="shared" si="55"/>
        <v>242169.1</v>
      </c>
    </row>
    <row r="257" spans="1:9" ht="30">
      <c r="A257" s="6" t="s">
        <v>119</v>
      </c>
      <c r="B257" s="47">
        <v>824</v>
      </c>
      <c r="C257" s="48">
        <v>10</v>
      </c>
      <c r="D257" s="48">
        <v>1</v>
      </c>
      <c r="E257" s="13" t="s">
        <v>118</v>
      </c>
      <c r="F257" s="14">
        <v>300</v>
      </c>
      <c r="G257" s="8">
        <f t="shared" si="55"/>
        <v>242169.1</v>
      </c>
      <c r="H257" s="8">
        <f t="shared" si="55"/>
        <v>242169.1</v>
      </c>
      <c r="I257" s="8">
        <f t="shared" si="55"/>
        <v>242169.1</v>
      </c>
    </row>
    <row r="258" spans="1:9" ht="30">
      <c r="A258" s="6" t="s">
        <v>120</v>
      </c>
      <c r="B258" s="47">
        <v>824</v>
      </c>
      <c r="C258" s="48">
        <v>10</v>
      </c>
      <c r="D258" s="48">
        <v>1</v>
      </c>
      <c r="E258" s="13" t="s">
        <v>118</v>
      </c>
      <c r="F258" s="14">
        <v>310</v>
      </c>
      <c r="G258" s="8">
        <v>242169.1</v>
      </c>
      <c r="H258" s="8">
        <v>242169.1</v>
      </c>
      <c r="I258" s="8">
        <v>242169.1</v>
      </c>
    </row>
    <row r="259" spans="1:9" hidden="1">
      <c r="A259" s="20" t="s">
        <v>121</v>
      </c>
      <c r="B259" s="43">
        <v>824</v>
      </c>
      <c r="C259" s="9">
        <v>10</v>
      </c>
      <c r="D259" s="9">
        <v>3</v>
      </c>
      <c r="E259" s="10"/>
      <c r="F259" s="11"/>
      <c r="G259" s="5">
        <f t="shared" ref="G259:I261" si="56">G260</f>
        <v>0</v>
      </c>
      <c r="H259" s="5">
        <f t="shared" si="56"/>
        <v>0</v>
      </c>
      <c r="I259" s="5">
        <f t="shared" si="56"/>
        <v>0</v>
      </c>
    </row>
    <row r="260" spans="1:9" ht="57" hidden="1">
      <c r="A260" s="20" t="s">
        <v>122</v>
      </c>
      <c r="B260" s="43">
        <v>824</v>
      </c>
      <c r="C260" s="9">
        <v>10</v>
      </c>
      <c r="D260" s="9">
        <v>3</v>
      </c>
      <c r="E260" s="10" t="s">
        <v>123</v>
      </c>
      <c r="F260" s="11"/>
      <c r="G260" s="5">
        <f t="shared" si="56"/>
        <v>0</v>
      </c>
      <c r="H260" s="5">
        <f t="shared" si="56"/>
        <v>0</v>
      </c>
      <c r="I260" s="5">
        <f t="shared" si="56"/>
        <v>0</v>
      </c>
    </row>
    <row r="261" spans="1:9" ht="45" hidden="1">
      <c r="A261" s="6" t="s">
        <v>24</v>
      </c>
      <c r="B261" s="47">
        <v>824</v>
      </c>
      <c r="C261" s="48">
        <v>10</v>
      </c>
      <c r="D261" s="48">
        <v>3</v>
      </c>
      <c r="E261" s="13" t="s">
        <v>123</v>
      </c>
      <c r="F261" s="14">
        <v>200</v>
      </c>
      <c r="G261" s="8">
        <f t="shared" si="56"/>
        <v>0</v>
      </c>
      <c r="H261" s="8">
        <f t="shared" si="56"/>
        <v>0</v>
      </c>
      <c r="I261" s="8">
        <f t="shared" si="56"/>
        <v>0</v>
      </c>
    </row>
    <row r="262" spans="1:9" s="4" customFormat="1" ht="45" hidden="1">
      <c r="A262" s="6" t="s">
        <v>25</v>
      </c>
      <c r="B262" s="47">
        <v>824</v>
      </c>
      <c r="C262" s="48">
        <v>10</v>
      </c>
      <c r="D262" s="48">
        <v>3</v>
      </c>
      <c r="E262" s="13" t="s">
        <v>123</v>
      </c>
      <c r="F262" s="14">
        <v>240</v>
      </c>
      <c r="G262" s="8">
        <v>0</v>
      </c>
      <c r="H262" s="8">
        <v>0</v>
      </c>
      <c r="I262" s="8">
        <v>0</v>
      </c>
    </row>
    <row r="263" spans="1:9">
      <c r="A263" s="42" t="s">
        <v>124</v>
      </c>
      <c r="B263" s="43">
        <v>824</v>
      </c>
      <c r="C263" s="44">
        <v>11</v>
      </c>
      <c r="D263" s="44"/>
      <c r="E263" s="10"/>
      <c r="F263" s="11"/>
      <c r="G263" s="5">
        <f t="shared" ref="G263:I266" si="57">G264</f>
        <v>226818</v>
      </c>
      <c r="H263" s="5">
        <f t="shared" si="57"/>
        <v>0</v>
      </c>
      <c r="I263" s="5">
        <f t="shared" si="57"/>
        <v>0</v>
      </c>
    </row>
    <row r="264" spans="1:9">
      <c r="A264" s="42" t="s">
        <v>125</v>
      </c>
      <c r="B264" s="43">
        <v>824</v>
      </c>
      <c r="C264" s="44">
        <v>11</v>
      </c>
      <c r="D264" s="44">
        <v>2</v>
      </c>
      <c r="E264" s="10"/>
      <c r="F264" s="11"/>
      <c r="G264" s="5">
        <f t="shared" si="57"/>
        <v>226818</v>
      </c>
      <c r="H264" s="5">
        <f t="shared" si="57"/>
        <v>0</v>
      </c>
      <c r="I264" s="5">
        <f t="shared" si="57"/>
        <v>0</v>
      </c>
    </row>
    <row r="265" spans="1:9" ht="128.25">
      <c r="A265" s="42" t="s">
        <v>126</v>
      </c>
      <c r="B265" s="43">
        <v>824</v>
      </c>
      <c r="C265" s="44">
        <v>11</v>
      </c>
      <c r="D265" s="44">
        <v>2</v>
      </c>
      <c r="E265" s="10" t="s">
        <v>127</v>
      </c>
      <c r="F265" s="11"/>
      <c r="G265" s="5">
        <f t="shared" si="57"/>
        <v>226818</v>
      </c>
      <c r="H265" s="5">
        <f t="shared" si="57"/>
        <v>0</v>
      </c>
      <c r="I265" s="5">
        <f t="shared" si="57"/>
        <v>0</v>
      </c>
    </row>
    <row r="266" spans="1:9">
      <c r="A266" s="6" t="s">
        <v>30</v>
      </c>
      <c r="B266" s="47">
        <v>824</v>
      </c>
      <c r="C266" s="48">
        <v>11</v>
      </c>
      <c r="D266" s="48">
        <v>2</v>
      </c>
      <c r="E266" s="13" t="s">
        <v>127</v>
      </c>
      <c r="F266" s="14">
        <v>500</v>
      </c>
      <c r="G266" s="8">
        <f t="shared" si="57"/>
        <v>226818</v>
      </c>
      <c r="H266" s="8">
        <f t="shared" si="57"/>
        <v>0</v>
      </c>
      <c r="I266" s="8">
        <f t="shared" si="57"/>
        <v>0</v>
      </c>
    </row>
    <row r="267" spans="1:9">
      <c r="A267" s="6" t="s">
        <v>31</v>
      </c>
      <c r="B267" s="47">
        <v>824</v>
      </c>
      <c r="C267" s="48">
        <v>11</v>
      </c>
      <c r="D267" s="48">
        <v>2</v>
      </c>
      <c r="E267" s="13" t="s">
        <v>127</v>
      </c>
      <c r="F267" s="14">
        <v>540</v>
      </c>
      <c r="G267" s="8">
        <v>226818</v>
      </c>
      <c r="H267" s="8">
        <v>0</v>
      </c>
      <c r="I267" s="8">
        <v>0</v>
      </c>
    </row>
    <row r="268" spans="1:9" s="4" customFormat="1">
      <c r="A268" s="42" t="s">
        <v>161</v>
      </c>
      <c r="B268" s="43">
        <v>824</v>
      </c>
      <c r="C268" s="44">
        <v>99</v>
      </c>
      <c r="D268" s="44"/>
      <c r="E268" s="10"/>
      <c r="F268" s="11"/>
      <c r="G268" s="5">
        <v>0</v>
      </c>
      <c r="H268" s="5">
        <v>125255</v>
      </c>
      <c r="I268" s="5">
        <v>248355</v>
      </c>
    </row>
    <row r="269" spans="1:9">
      <c r="A269" s="23" t="s">
        <v>10</v>
      </c>
      <c r="B269" s="7"/>
      <c r="C269" s="23"/>
      <c r="D269" s="23"/>
      <c r="E269" s="23"/>
      <c r="F269" s="23"/>
      <c r="G269" s="5">
        <f>G25+G100+G107+G147+G175+G249+G254+G265</f>
        <v>11482444.5</v>
      </c>
      <c r="H269" s="5">
        <f>H25+H100+H107+H147+H175+H249+H254+H265+H268</f>
        <v>9103403</v>
      </c>
      <c r="I269" s="5">
        <f>I25+I100+I107+I147+I175+I249+I254+I265+I268</f>
        <v>10850354</v>
      </c>
    </row>
    <row r="272" spans="1:9" ht="15.75">
      <c r="A272" s="26" t="s">
        <v>12</v>
      </c>
      <c r="B272" s="26" t="s">
        <v>14</v>
      </c>
      <c r="C272" s="26"/>
      <c r="D272" s="26"/>
      <c r="E272" s="26"/>
      <c r="F272" s="35" t="s">
        <v>147</v>
      </c>
      <c r="G272" s="35"/>
      <c r="H272" s="35"/>
      <c r="I272" s="27" t="s">
        <v>152</v>
      </c>
    </row>
    <row r="273" spans="1:9" ht="15.75">
      <c r="A273" s="26"/>
      <c r="B273" s="26"/>
      <c r="C273" s="26"/>
      <c r="D273" s="26"/>
      <c r="F273" s="27"/>
      <c r="H273" s="41" t="s">
        <v>13</v>
      </c>
      <c r="I273" s="26"/>
    </row>
    <row r="274" spans="1:9" ht="15.75">
      <c r="A274" s="26"/>
      <c r="B274" s="26"/>
      <c r="C274" s="26"/>
      <c r="D274" s="26"/>
      <c r="E274" s="26"/>
      <c r="F274" s="26"/>
      <c r="G274" s="26"/>
      <c r="H274" s="26"/>
      <c r="I274" s="26"/>
    </row>
    <row r="275" spans="1:9" ht="15.75">
      <c r="A275" s="26" t="s">
        <v>157</v>
      </c>
    </row>
  </sheetData>
  <mergeCells count="6">
    <mergeCell ref="I12:I13"/>
    <mergeCell ref="H12:H13"/>
    <mergeCell ref="G22:I22"/>
    <mergeCell ref="A21:E21"/>
    <mergeCell ref="A22:A23"/>
    <mergeCell ref="B22:F2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I12" sqref="I12"/>
    </sheetView>
  </sheetViews>
  <sheetFormatPr defaultRowHeight="15"/>
  <cols>
    <col min="1" max="1" width="28.7109375" customWidth="1"/>
    <col min="4" max="4" width="18.140625" customWidth="1"/>
    <col min="5" max="5" width="1.5703125" hidden="1" customWidth="1"/>
    <col min="6" max="6" width="0.28515625" hidden="1" customWidth="1"/>
    <col min="7" max="7" width="13.5703125" customWidth="1"/>
    <col min="8" max="9" width="13" customWidth="1"/>
  </cols>
  <sheetData>
    <row r="1" spans="1:10" ht="15.75">
      <c r="A1" s="32"/>
      <c r="B1" s="32"/>
      <c r="C1" s="32"/>
      <c r="D1" s="32" t="s">
        <v>138</v>
      </c>
      <c r="E1" s="32"/>
      <c r="F1" s="32"/>
      <c r="G1" s="32"/>
      <c r="H1" s="32"/>
      <c r="I1" s="32"/>
      <c r="J1" s="32"/>
    </row>
    <row r="2" spans="1:10" ht="15.75">
      <c r="A2" s="32"/>
      <c r="B2" s="32"/>
      <c r="C2" s="32"/>
      <c r="D2" s="32" t="s">
        <v>191</v>
      </c>
      <c r="E2" s="32"/>
      <c r="F2" s="32"/>
      <c r="G2" s="32"/>
      <c r="H2" s="32"/>
      <c r="I2" s="32"/>
      <c r="J2" s="32"/>
    </row>
    <row r="3" spans="1:10" ht="15.75">
      <c r="A3" s="32"/>
      <c r="B3" s="32"/>
      <c r="C3" s="32"/>
      <c r="D3" s="32" t="s">
        <v>149</v>
      </c>
      <c r="E3" s="32"/>
      <c r="F3" s="32"/>
      <c r="G3" s="32"/>
      <c r="H3" s="32"/>
      <c r="I3" s="32"/>
      <c r="J3" s="32"/>
    </row>
    <row r="4" spans="1:10" ht="15.75">
      <c r="A4" s="35" t="s">
        <v>150</v>
      </c>
      <c r="B4" s="32"/>
      <c r="C4" s="32"/>
      <c r="D4" s="32"/>
      <c r="E4" s="32"/>
      <c r="F4" s="32"/>
      <c r="G4" s="32"/>
      <c r="H4" s="32"/>
      <c r="I4" s="32"/>
      <c r="J4" s="32"/>
    </row>
    <row r="5" spans="1:10">
      <c r="D5" s="1" t="s">
        <v>151</v>
      </c>
    </row>
    <row r="6" spans="1:10">
      <c r="D6" s="1"/>
    </row>
    <row r="7" spans="1:10">
      <c r="A7" s="71" t="s">
        <v>0</v>
      </c>
      <c r="B7" s="75" t="s">
        <v>146</v>
      </c>
      <c r="C7" s="76"/>
      <c r="D7" s="76"/>
      <c r="E7" s="76"/>
      <c r="F7" s="77"/>
      <c r="G7" s="71" t="s">
        <v>148</v>
      </c>
      <c r="H7" s="71"/>
      <c r="I7" s="71"/>
    </row>
    <row r="8" spans="1:10" ht="44.25" customHeight="1">
      <c r="A8" s="71"/>
      <c r="B8" s="78"/>
      <c r="C8" s="79"/>
      <c r="D8" s="79"/>
      <c r="E8" s="79"/>
      <c r="F8" s="80"/>
      <c r="G8" s="31" t="s">
        <v>8</v>
      </c>
      <c r="H8" s="31" t="s">
        <v>9</v>
      </c>
      <c r="I8" s="31" t="s">
        <v>145</v>
      </c>
    </row>
    <row r="9" spans="1:10">
      <c r="A9" s="30">
        <v>1</v>
      </c>
      <c r="B9" s="84">
        <v>2</v>
      </c>
      <c r="C9" s="85"/>
      <c r="D9" s="85"/>
      <c r="E9" s="85"/>
      <c r="F9" s="86"/>
      <c r="G9" s="31">
        <v>3</v>
      </c>
      <c r="H9" s="31">
        <v>4</v>
      </c>
      <c r="I9" s="31">
        <v>5</v>
      </c>
    </row>
    <row r="10" spans="1:10" ht="45">
      <c r="A10" s="6" t="s">
        <v>128</v>
      </c>
      <c r="B10" s="81" t="s">
        <v>192</v>
      </c>
      <c r="C10" s="82"/>
      <c r="D10" s="82"/>
      <c r="E10" s="82"/>
      <c r="F10" s="83"/>
      <c r="G10" s="25">
        <v>-11388742</v>
      </c>
      <c r="H10" s="25">
        <v>-9103403</v>
      </c>
      <c r="I10" s="25">
        <v>-10850354</v>
      </c>
    </row>
    <row r="11" spans="1:10" ht="45">
      <c r="A11" s="6" t="s">
        <v>129</v>
      </c>
      <c r="B11" s="81" t="s">
        <v>193</v>
      </c>
      <c r="C11" s="82"/>
      <c r="D11" s="82"/>
      <c r="E11" s="82"/>
      <c r="F11" s="83"/>
      <c r="G11" s="25">
        <v>11482444.5</v>
      </c>
      <c r="H11" s="25">
        <v>9103403</v>
      </c>
      <c r="I11" s="25">
        <v>10850354</v>
      </c>
    </row>
    <row r="12" spans="1:10">
      <c r="A12" s="34" t="s">
        <v>10</v>
      </c>
      <c r="B12" s="72"/>
      <c r="C12" s="73"/>
      <c r="D12" s="73"/>
      <c r="E12" s="73"/>
      <c r="F12" s="74"/>
      <c r="G12" s="5">
        <f>SUM(G10:G11)</f>
        <v>93702.5</v>
      </c>
      <c r="H12" s="5">
        <f>SUM(H10:H11)</f>
        <v>0</v>
      </c>
      <c r="I12" s="5">
        <f>SUM(I10:I11)</f>
        <v>0</v>
      </c>
    </row>
    <row r="15" spans="1:10" ht="15.75">
      <c r="A15" s="26" t="s">
        <v>12</v>
      </c>
      <c r="B15" s="26" t="s">
        <v>14</v>
      </c>
      <c r="C15" s="26"/>
      <c r="D15" s="26"/>
      <c r="E15" s="26"/>
      <c r="F15" s="35" t="s">
        <v>147</v>
      </c>
      <c r="G15" s="35"/>
      <c r="H15" s="35"/>
      <c r="I15" s="27" t="s">
        <v>152</v>
      </c>
    </row>
    <row r="16" spans="1:10" ht="15.75">
      <c r="A16" s="26"/>
      <c r="B16" s="26"/>
      <c r="C16" s="26"/>
      <c r="D16" s="26"/>
      <c r="F16" s="27"/>
      <c r="H16" s="41" t="s">
        <v>13</v>
      </c>
      <c r="I16" s="26"/>
    </row>
    <row r="17" spans="1:9" ht="15.75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15.75">
      <c r="A18" s="26" t="s">
        <v>157</v>
      </c>
    </row>
    <row r="19" spans="1:9" ht="15.75">
      <c r="A19" s="26"/>
    </row>
  </sheetData>
  <mergeCells count="7">
    <mergeCell ref="B12:F12"/>
    <mergeCell ref="A7:A8"/>
    <mergeCell ref="G7:I7"/>
    <mergeCell ref="B7:F8"/>
    <mergeCell ref="B10:F10"/>
    <mergeCell ref="B11:F11"/>
    <mergeCell ref="B9:F9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Расходы</vt:lpstr>
      <vt:lpstr>Лист2</vt:lpstr>
      <vt:lpstr>Лист3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2019-01-21T03:16:34Z</dcterms:modified>
</cp:coreProperties>
</file>